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c6e3d429af62e1b5/ACC/2305/"/>
    </mc:Choice>
  </mc:AlternateContent>
  <xr:revisionPtr revIDLastSave="175" documentId="8_{430300A9-FCDF-4762-A2BA-29F958BB4559}" xr6:coauthVersionLast="47" xr6:coauthVersionMax="47" xr10:uidLastSave="{10D9CA15-26B9-43D8-AC12-D1844E63C789}"/>
  <bookViews>
    <workbookView xWindow="25490" yWindow="-80" windowWidth="25820" windowHeight="14620" xr2:uid="{BA5E8B37-612E-4D11-8EAF-8CC23FEDC602}"/>
  </bookViews>
  <sheets>
    <sheet name="Housing &amp; Interest Rates" sheetId="1" r:id="rId1"/>
    <sheet name="Digital Marketing" sheetId="3" r:id="rId2"/>
    <sheet name="Fleet Maintenance" sheetId="2" r:id="rId3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01" i="2" l="1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F5" i="2"/>
  <c r="F4" i="2"/>
  <c r="F3" i="2"/>
  <c r="F2" i="2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3" i="3"/>
  <c r="B19" i="3"/>
  <c r="B18" i="3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<sst xmlns="http://schemas.openxmlformats.org/spreadsheetml/2006/main" count="176" uniqueCount="145">
  <si>
    <t>Interest Rates &amp; Housing Prices  |  United States  |  2010–2024</t>
  </si>
  <si>
    <t>Sources: Federal Reserve FRED · Freddie Mac PMMS · S&amp;P/Case-Shiller · U.S. Census Bureau</t>
  </si>
  <si>
    <t>Year</t>
  </si>
  <si>
    <t>Fed Funds Rate (%)</t>
  </si>
  <si>
    <t>30-Yr Mortgage Rate (%)</t>
  </si>
  <si>
    <t>Case-Shiller HPI
(Index, base 2000=100)</t>
  </si>
  <si>
    <t>Median Home
Sales Price ($)</t>
  </si>
  <si>
    <t>Note: Fed Funds Rate and 30-Yr Mortgage Rate stored as decimals (e.g., 0.0469 = 4.69%). Format cells as Percentage to display.</t>
  </si>
  <si>
    <t>T-100</t>
  </si>
  <si>
    <t>T-099</t>
  </si>
  <si>
    <t>T-098</t>
  </si>
  <si>
    <t>T-097</t>
  </si>
  <si>
    <t>T-096</t>
  </si>
  <si>
    <t>T-095</t>
  </si>
  <si>
    <t>T-094</t>
  </si>
  <si>
    <t>T-093</t>
  </si>
  <si>
    <t>T-092</t>
  </si>
  <si>
    <t>T-091</t>
  </si>
  <si>
    <t>T-090</t>
  </si>
  <si>
    <t>T-089</t>
  </si>
  <si>
    <t>T-088</t>
  </si>
  <si>
    <t>T-087</t>
  </si>
  <si>
    <t>T-086</t>
  </si>
  <si>
    <t>T-085</t>
  </si>
  <si>
    <t>T-084</t>
  </si>
  <si>
    <t>T-083</t>
  </si>
  <si>
    <t>T-082</t>
  </si>
  <si>
    <t>T-081</t>
  </si>
  <si>
    <t>T-080</t>
  </si>
  <si>
    <t>T-079</t>
  </si>
  <si>
    <t>T-078</t>
  </si>
  <si>
    <t>T-077</t>
  </si>
  <si>
    <t>T-076</t>
  </si>
  <si>
    <t>T-075</t>
  </si>
  <si>
    <t>T-074</t>
  </si>
  <si>
    <t>T-073</t>
  </si>
  <si>
    <t>T-072</t>
  </si>
  <si>
    <t>T-071</t>
  </si>
  <si>
    <t>T-070</t>
  </si>
  <si>
    <t>T-069</t>
  </si>
  <si>
    <t>T-068</t>
  </si>
  <si>
    <t>T-067</t>
  </si>
  <si>
    <t>T-066</t>
  </si>
  <si>
    <t>T-065</t>
  </si>
  <si>
    <t>T-064</t>
  </si>
  <si>
    <t>T-063</t>
  </si>
  <si>
    <t>T-062</t>
  </si>
  <si>
    <t>T-061</t>
  </si>
  <si>
    <t>T-060</t>
  </si>
  <si>
    <t>T-059</t>
  </si>
  <si>
    <t>T-058</t>
  </si>
  <si>
    <t>T-057</t>
  </si>
  <si>
    <t>T-056</t>
  </si>
  <si>
    <t>T-055</t>
  </si>
  <si>
    <t>T-054</t>
  </si>
  <si>
    <t>T-053</t>
  </si>
  <si>
    <t>T-052</t>
  </si>
  <si>
    <t>T-051</t>
  </si>
  <si>
    <t>T-050</t>
  </si>
  <si>
    <t>T-049</t>
  </si>
  <si>
    <t>T-048</t>
  </si>
  <si>
    <t>T-047</t>
  </si>
  <si>
    <t>T-046</t>
  </si>
  <si>
    <t>T-045</t>
  </si>
  <si>
    <t>T-044</t>
  </si>
  <si>
    <t>T-043</t>
  </si>
  <si>
    <t>T-042</t>
  </si>
  <si>
    <t>T-041</t>
  </si>
  <si>
    <t>T-040</t>
  </si>
  <si>
    <t>T-039</t>
  </si>
  <si>
    <t>T-038</t>
  </si>
  <si>
    <t>T-037</t>
  </si>
  <si>
    <t>T-036</t>
  </si>
  <si>
    <t>T-035</t>
  </si>
  <si>
    <t>T-034</t>
  </si>
  <si>
    <t>T-033</t>
  </si>
  <si>
    <t>T-032</t>
  </si>
  <si>
    <t>T-031</t>
  </si>
  <si>
    <t>T-030</t>
  </si>
  <si>
    <t>T-029</t>
  </si>
  <si>
    <t>T-028</t>
  </si>
  <si>
    <t>T-027</t>
  </si>
  <si>
    <t>T-026</t>
  </si>
  <si>
    <t>T-025</t>
  </si>
  <si>
    <t>T-024</t>
  </si>
  <si>
    <t>T-023</t>
  </si>
  <si>
    <t>T-022</t>
  </si>
  <si>
    <t>T-021</t>
  </si>
  <si>
    <t>T-020</t>
  </si>
  <si>
    <t>T-019</t>
  </si>
  <si>
    <t>T-018</t>
  </si>
  <si>
    <t>T-017</t>
  </si>
  <si>
    <t>T-016</t>
  </si>
  <si>
    <t>T-015</t>
  </si>
  <si>
    <t>T-014</t>
  </si>
  <si>
    <t>T-013</t>
  </si>
  <si>
    <t>T-012</t>
  </si>
  <si>
    <t>T-011</t>
  </si>
  <si>
    <t>T-010</t>
  </si>
  <si>
    <t>T-009</t>
  </si>
  <si>
    <t>T-008</t>
  </si>
  <si>
    <t>T-007</t>
  </si>
  <si>
    <t>T-006</t>
  </si>
  <si>
    <t>T-005</t>
  </si>
  <si>
    <t>T-004</t>
  </si>
  <si>
    <t>T-003</t>
  </si>
  <si>
    <t>T-002</t>
  </si>
  <si>
    <t>T-001</t>
  </si>
  <si>
    <t>Annual Maint
Cost ($)</t>
  </si>
  <si>
    <t>Odometer
Reading (mi)</t>
  </si>
  <si>
    <t>Truck ID</t>
  </si>
  <si>
    <t>CAMPAIGN DATA (14 Days)</t>
  </si>
  <si>
    <t>Day</t>
  </si>
  <si>
    <t>CTR</t>
  </si>
  <si>
    <t>Daily Conversions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</si>
  <si>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</si>
  <si>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</si>
  <si>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</si>
  <si>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</si>
  <si>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</si>
  <si>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</si>
  <si>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</si>
  <si>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</si>
  <si>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</si>
  <si>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</si>
  <si>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</si>
  <si>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</si>
  <si>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</si>
  <si>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</si>
  <si>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</si>
  <si>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</si>
  <si>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</si>
  <si>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</si>
  <si>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</si>
  <si>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</si>
  <si>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</si>
  <si>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</si>
  <si>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</si>
  <si>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</si>
  <si>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Intercept (α)</t>
  </si>
  <si>
    <t>Slope (β)</t>
  </si>
  <si>
    <t>ρ</t>
  </si>
  <si>
    <r>
      <t>R</t>
    </r>
    <r>
      <rPr>
        <vertAlign val="superscript"/>
        <sz val="14.3"/>
        <color theme="1"/>
        <rFont val="Calibri"/>
        <family val="2"/>
      </rPr>
      <t>2</t>
    </r>
  </si>
  <si>
    <t>Beta</t>
  </si>
  <si>
    <t>Alpha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</si>
</sst>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%_);\(0.00%\)"/>
    <numFmt numFmtId="165" formatCode="0.0"/>
    <numFmt numFmtId="166" formatCode="\$#,##0"/>
  </numFmts>
  <fonts count="15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3"/>
      <color rgb="FFFFFFFF"/>
      <name val="Arial"/>
      <charset val="1"/>
    </font>
    <font>
      <sz val="9"/>
      <color rgb="FFFFFFFF"/>
      <name val="Arial"/>
      <charset val="1"/>
    </font>
    <font>
      <b/>
      <sz val="10"/>
      <color rgb="FFFFFFFF"/>
      <name val="Arial"/>
      <charset val="1"/>
    </font>
    <font>
      <b/>
      <sz val="10"/>
      <name val="Arial"/>
      <charset val="1"/>
    </font>
    <font>
      <sz val="10"/>
      <name val="Arial"/>
      <charset val="1"/>
    </font>
    <font>
      <i/>
      <sz val="9"/>
      <color rgb="FF595959"/>
      <name val="Arial"/>
      <charset val="1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FFFFFF"/>
      <name val="Arial"/>
      <family val="2"/>
    </font>
    <font>
      <b/>
      <sz val="11"/>
      <color rgb="FFFFFFFF"/>
      <name val="Arial"/>
      <charset val="1"/>
    </font>
    <font>
      <sz val="10"/>
      <color rgb="FF0000FF"/>
      <name val="Arial"/>
      <family val="2"/>
    </font>
    <font>
      <i/>
      <sz val="11"/>
      <color theme="1"/>
      <name val="Calibri"/>
      <family val="2"/>
      <charset val="1"/>
    </font>
    <font>
      <vertAlign val="superscript"/>
      <sz val="14.3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1F3864"/>
        <bgColor rgb="FF3B3838"/>
      </patternFill>
    </fill>
    <fill>
      <patternFill patternType="solid">
        <fgColor rgb="FF2F5496"/>
        <bgColor rgb="FF1F3864"/>
      </patternFill>
    </fill>
    <fill>
      <patternFill patternType="solid">
        <fgColor rgb="FFDCE6F1"/>
        <bgColor rgb="FFE0E0E0"/>
      </patternFill>
    </fill>
    <fill>
      <patternFill patternType="solid">
        <fgColor rgb="FFDDEBF7"/>
        <bgColor rgb="FFEAF0FB"/>
      </patternFill>
    </fill>
    <fill>
      <patternFill patternType="solid">
        <fgColor rgb="FF375623"/>
        <bgColor rgb="FF595959"/>
      </patternFill>
    </fill>
  </fills>
  <borders count="5">
    <border>
      <left/>
      <right/>
      <top/>
      <bottom/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centerContinuous" vertical="center"/>
    </xf>
    <xf numFmtId="0" fontId="3" fillId="3" borderId="1" xfId="0" applyFont="1" applyFill="1" applyBorder="1" applyAlignment="1">
      <alignment horizontal="centerContinuous" vertical="center"/>
    </xf>
    <xf numFmtId="0" fontId="4" fillId="3" borderId="2" xfId="0" applyFont="1" applyFill="1" applyBorder="1" applyAlignment="1">
      <alignment horizontal="center" vertical="center" wrapText="1"/>
    </xf>
    <xf numFmtId="1" fontId="5" fillId="4" borderId="2" xfId="0" applyNumberFormat="1" applyFont="1" applyFill="1" applyBorder="1" applyAlignment="1">
      <alignment horizontal="center" vertical="center"/>
    </xf>
    <xf numFmtId="164" fontId="6" fillId="4" borderId="2" xfId="0" applyNumberFormat="1" applyFont="1" applyFill="1" applyBorder="1" applyAlignment="1">
      <alignment horizontal="center" vertical="center"/>
    </xf>
    <xf numFmtId="165" fontId="6" fillId="4" borderId="2" xfId="0" applyNumberFormat="1" applyFont="1" applyFill="1" applyBorder="1" applyAlignment="1">
      <alignment horizontal="center" vertical="center"/>
    </xf>
    <xf numFmtId="166" fontId="6" fillId="4" borderId="2" xfId="0" applyNumberFormat="1" applyFont="1" applyFill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center" vertical="center"/>
    </xf>
    <xf numFmtId="166" fontId="6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166" fontId="8" fillId="0" borderId="2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66" fontId="8" fillId="5" borderId="2" xfId="0" applyNumberFormat="1" applyFont="1" applyFill="1" applyBorder="1" applyAlignment="1">
      <alignment horizontal="center" vertical="center"/>
    </xf>
    <xf numFmtId="3" fontId="8" fillId="5" borderId="2" xfId="0" applyNumberFormat="1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centerContinuous" vertical="center"/>
    </xf>
    <xf numFmtId="0" fontId="4" fillId="6" borderId="0" xfId="0" applyFont="1" applyFill="1" applyAlignment="1">
      <alignment horizontal="center" vertical="center" wrapText="1"/>
    </xf>
    <xf numFmtId="0" fontId="4" fillId="6" borderId="0" xfId="0" applyFont="1" applyFill="1" applyAlignment="1">
      <alignment horizontal="centerContinuous" vertical="center"/>
    </xf>
    <xf numFmtId="0" fontId="6" fillId="0" borderId="0" xfId="0" applyFont="1" applyAlignment="1">
      <alignment horizontal="center" vertical="center"/>
    </xf>
    <xf numFmtId="10" fontId="12" fillId="0" borderId="0" xfId="1" applyNumberFormat="1" applyFont="1"/>
    <xf numFmtId="1" fontId="12" fillId="0" borderId="0" xfId="0" applyNumberFormat="1" applyFont="1" applyAlignment="1">
      <alignment horizontal="center" vertical="center"/>
    </xf>
    <xf numFmtId="0" fontId="0" fillId="0" borderId="0" xfId="0" applyFill="1" applyBorder="1" applyAlignment="1"/>
    <xf numFmtId="0" fontId="0" fillId="0" borderId="3" xfId="0" applyFill="1" applyBorder="1" applyAlignment="1"/>
    <xf numFmtId="0" fontId="13" fillId="0" borderId="4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Continuous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'Fleet Maintenance'!$C$1</c:f>
              <c:strCache>
                <c:ptCount val="1"/>
                <c:pt idx="0">
                  <c:v>Annual Maint
Cost ($)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6.6974409448818897E-2"/>
                  <c:y val="-0.329341644794400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'Fleet Maintenance'!$B$2:$B$101</c:f>
              <c:numCache>
                <c:formatCode>#,##0</c:formatCode>
                <c:ptCount val="100"/>
                <c:pt idx="0">
                  <c:v>15186</c:v>
                </c:pt>
                <c:pt idx="1">
                  <c:v>15636</c:v>
                </c:pt>
                <c:pt idx="2">
                  <c:v>18353</c:v>
                </c:pt>
                <c:pt idx="3">
                  <c:v>19500</c:v>
                </c:pt>
                <c:pt idx="4">
                  <c:v>22432</c:v>
                </c:pt>
                <c:pt idx="5">
                  <c:v>24200</c:v>
                </c:pt>
                <c:pt idx="6">
                  <c:v>25343</c:v>
                </c:pt>
                <c:pt idx="7">
                  <c:v>28692</c:v>
                </c:pt>
                <c:pt idx="8">
                  <c:v>29668</c:v>
                </c:pt>
                <c:pt idx="9">
                  <c:v>29783</c:v>
                </c:pt>
                <c:pt idx="10">
                  <c:v>31304</c:v>
                </c:pt>
                <c:pt idx="11">
                  <c:v>33843</c:v>
                </c:pt>
                <c:pt idx="12">
                  <c:v>35001</c:v>
                </c:pt>
                <c:pt idx="13">
                  <c:v>35796</c:v>
                </c:pt>
                <c:pt idx="14">
                  <c:v>36220</c:v>
                </c:pt>
                <c:pt idx="15">
                  <c:v>37854</c:v>
                </c:pt>
                <c:pt idx="16">
                  <c:v>38007</c:v>
                </c:pt>
                <c:pt idx="17">
                  <c:v>39071</c:v>
                </c:pt>
                <c:pt idx="18">
                  <c:v>39883</c:v>
                </c:pt>
                <c:pt idx="19">
                  <c:v>39953</c:v>
                </c:pt>
                <c:pt idx="20">
                  <c:v>41173</c:v>
                </c:pt>
                <c:pt idx="21">
                  <c:v>42912</c:v>
                </c:pt>
                <c:pt idx="22">
                  <c:v>45162</c:v>
                </c:pt>
                <c:pt idx="23">
                  <c:v>45751</c:v>
                </c:pt>
                <c:pt idx="24">
                  <c:v>45906</c:v>
                </c:pt>
                <c:pt idx="25">
                  <c:v>46845</c:v>
                </c:pt>
                <c:pt idx="26">
                  <c:v>51265</c:v>
                </c:pt>
                <c:pt idx="27">
                  <c:v>53134</c:v>
                </c:pt>
                <c:pt idx="28">
                  <c:v>53642</c:v>
                </c:pt>
                <c:pt idx="29">
                  <c:v>60266</c:v>
                </c:pt>
                <c:pt idx="30">
                  <c:v>62939</c:v>
                </c:pt>
                <c:pt idx="31">
                  <c:v>65129</c:v>
                </c:pt>
                <c:pt idx="32">
                  <c:v>65249</c:v>
                </c:pt>
                <c:pt idx="33">
                  <c:v>65627</c:v>
                </c:pt>
                <c:pt idx="34">
                  <c:v>66724</c:v>
                </c:pt>
                <c:pt idx="35">
                  <c:v>67463</c:v>
                </c:pt>
                <c:pt idx="36">
                  <c:v>68733</c:v>
                </c:pt>
                <c:pt idx="37">
                  <c:v>70584</c:v>
                </c:pt>
                <c:pt idx="38">
                  <c:v>72451</c:v>
                </c:pt>
                <c:pt idx="39">
                  <c:v>74139</c:v>
                </c:pt>
                <c:pt idx="40">
                  <c:v>77340</c:v>
                </c:pt>
                <c:pt idx="41">
                  <c:v>78043</c:v>
                </c:pt>
                <c:pt idx="42">
                  <c:v>79960</c:v>
                </c:pt>
                <c:pt idx="43">
                  <c:v>81251</c:v>
                </c:pt>
                <c:pt idx="44">
                  <c:v>82119</c:v>
                </c:pt>
                <c:pt idx="45">
                  <c:v>83250</c:v>
                </c:pt>
                <c:pt idx="46">
                  <c:v>86283</c:v>
                </c:pt>
                <c:pt idx="47">
                  <c:v>88384</c:v>
                </c:pt>
                <c:pt idx="48">
                  <c:v>91631</c:v>
                </c:pt>
                <c:pt idx="49">
                  <c:v>93180</c:v>
                </c:pt>
                <c:pt idx="50">
                  <c:v>99274</c:v>
                </c:pt>
                <c:pt idx="51">
                  <c:v>100434</c:v>
                </c:pt>
                <c:pt idx="52">
                  <c:v>101212</c:v>
                </c:pt>
                <c:pt idx="53">
                  <c:v>101897</c:v>
                </c:pt>
                <c:pt idx="54">
                  <c:v>107120</c:v>
                </c:pt>
                <c:pt idx="55">
                  <c:v>107523</c:v>
                </c:pt>
                <c:pt idx="56">
                  <c:v>108861</c:v>
                </c:pt>
                <c:pt idx="57">
                  <c:v>115749</c:v>
                </c:pt>
                <c:pt idx="58">
                  <c:v>116856</c:v>
                </c:pt>
                <c:pt idx="59">
                  <c:v>120550</c:v>
                </c:pt>
                <c:pt idx="60">
                  <c:v>120925</c:v>
                </c:pt>
                <c:pt idx="61">
                  <c:v>123915</c:v>
                </c:pt>
                <c:pt idx="62">
                  <c:v>128457</c:v>
                </c:pt>
                <c:pt idx="63">
                  <c:v>129724</c:v>
                </c:pt>
                <c:pt idx="64">
                  <c:v>131590</c:v>
                </c:pt>
                <c:pt idx="65">
                  <c:v>135910</c:v>
                </c:pt>
                <c:pt idx="66">
                  <c:v>138119</c:v>
                </c:pt>
                <c:pt idx="67">
                  <c:v>138605</c:v>
                </c:pt>
                <c:pt idx="68">
                  <c:v>138807</c:v>
                </c:pt>
                <c:pt idx="69">
                  <c:v>139842</c:v>
                </c:pt>
                <c:pt idx="70">
                  <c:v>141202</c:v>
                </c:pt>
                <c:pt idx="71">
                  <c:v>142276</c:v>
                </c:pt>
                <c:pt idx="72">
                  <c:v>143155</c:v>
                </c:pt>
                <c:pt idx="73">
                  <c:v>144974</c:v>
                </c:pt>
                <c:pt idx="74">
                  <c:v>145324</c:v>
                </c:pt>
                <c:pt idx="75">
                  <c:v>146234</c:v>
                </c:pt>
                <c:pt idx="76">
                  <c:v>147124</c:v>
                </c:pt>
                <c:pt idx="77">
                  <c:v>147989</c:v>
                </c:pt>
                <c:pt idx="78">
                  <c:v>153863</c:v>
                </c:pt>
                <c:pt idx="79">
                  <c:v>154190</c:v>
                </c:pt>
                <c:pt idx="80">
                  <c:v>154244</c:v>
                </c:pt>
                <c:pt idx="81">
                  <c:v>154976</c:v>
                </c:pt>
                <c:pt idx="82">
                  <c:v>156026</c:v>
                </c:pt>
                <c:pt idx="83">
                  <c:v>156228</c:v>
                </c:pt>
                <c:pt idx="84">
                  <c:v>159438</c:v>
                </c:pt>
                <c:pt idx="85">
                  <c:v>159717</c:v>
                </c:pt>
                <c:pt idx="86">
                  <c:v>160723</c:v>
                </c:pt>
                <c:pt idx="87">
                  <c:v>161248</c:v>
                </c:pt>
                <c:pt idx="88">
                  <c:v>161827</c:v>
                </c:pt>
                <c:pt idx="89">
                  <c:v>162539</c:v>
                </c:pt>
                <c:pt idx="90">
                  <c:v>165120</c:v>
                </c:pt>
                <c:pt idx="91">
                  <c:v>165885</c:v>
                </c:pt>
                <c:pt idx="92">
                  <c:v>166228</c:v>
                </c:pt>
                <c:pt idx="93">
                  <c:v>167703</c:v>
                </c:pt>
                <c:pt idx="94">
                  <c:v>171059</c:v>
                </c:pt>
                <c:pt idx="95">
                  <c:v>173752</c:v>
                </c:pt>
                <c:pt idx="96">
                  <c:v>175257</c:v>
                </c:pt>
                <c:pt idx="97">
                  <c:v>179382</c:v>
                </c:pt>
                <c:pt idx="98">
                  <c:v>180321</c:v>
                </c:pt>
                <c:pt idx="99">
                  <c:v>180798</c:v>
                </c:pt>
              </c:numCache>
            </c:numRef>
          </c:xVal>
          <c:yVal>
            <c:numRef>
              <c:f>'Fleet Maintenance'!$C$2:$C$101</c:f>
              <c:numCache>
                <c:formatCode>\$#,##0</c:formatCode>
                <c:ptCount val="100"/>
                <c:pt idx="0">
                  <c:v>1040</c:v>
                </c:pt>
                <c:pt idx="1">
                  <c:v>790</c:v>
                </c:pt>
                <c:pt idx="2">
                  <c:v>700</c:v>
                </c:pt>
                <c:pt idx="3">
                  <c:v>980</c:v>
                </c:pt>
                <c:pt idx="4">
                  <c:v>1120</c:v>
                </c:pt>
                <c:pt idx="5">
                  <c:v>1160</c:v>
                </c:pt>
                <c:pt idx="6">
                  <c:v>990</c:v>
                </c:pt>
                <c:pt idx="7">
                  <c:v>1150</c:v>
                </c:pt>
                <c:pt idx="8">
                  <c:v>990</c:v>
                </c:pt>
                <c:pt idx="9">
                  <c:v>1090</c:v>
                </c:pt>
                <c:pt idx="10">
                  <c:v>1170</c:v>
                </c:pt>
                <c:pt idx="11">
                  <c:v>1340</c:v>
                </c:pt>
                <c:pt idx="12">
                  <c:v>1620</c:v>
                </c:pt>
                <c:pt idx="13">
                  <c:v>1450</c:v>
                </c:pt>
                <c:pt idx="14">
                  <c:v>1600</c:v>
                </c:pt>
                <c:pt idx="15">
                  <c:v>1810</c:v>
                </c:pt>
                <c:pt idx="16">
                  <c:v>1090</c:v>
                </c:pt>
                <c:pt idx="17">
                  <c:v>1130</c:v>
                </c:pt>
                <c:pt idx="18">
                  <c:v>1680</c:v>
                </c:pt>
                <c:pt idx="19">
                  <c:v>1590</c:v>
                </c:pt>
                <c:pt idx="20">
                  <c:v>1450</c:v>
                </c:pt>
                <c:pt idx="21">
                  <c:v>1510</c:v>
                </c:pt>
                <c:pt idx="22">
                  <c:v>1030</c:v>
                </c:pt>
                <c:pt idx="23">
                  <c:v>2220</c:v>
                </c:pt>
                <c:pt idx="24">
                  <c:v>1350</c:v>
                </c:pt>
                <c:pt idx="25">
                  <c:v>1760</c:v>
                </c:pt>
                <c:pt idx="26">
                  <c:v>1720</c:v>
                </c:pt>
                <c:pt idx="27">
                  <c:v>1510</c:v>
                </c:pt>
                <c:pt idx="28">
                  <c:v>1340</c:v>
                </c:pt>
                <c:pt idx="29">
                  <c:v>2000</c:v>
                </c:pt>
                <c:pt idx="30">
                  <c:v>2230</c:v>
                </c:pt>
                <c:pt idx="31">
                  <c:v>2560</c:v>
                </c:pt>
                <c:pt idx="32">
                  <c:v>1730</c:v>
                </c:pt>
                <c:pt idx="33">
                  <c:v>2470</c:v>
                </c:pt>
                <c:pt idx="34">
                  <c:v>2560</c:v>
                </c:pt>
                <c:pt idx="35">
                  <c:v>1940</c:v>
                </c:pt>
                <c:pt idx="36">
                  <c:v>2430</c:v>
                </c:pt>
                <c:pt idx="37">
                  <c:v>2550</c:v>
                </c:pt>
                <c:pt idx="38">
                  <c:v>2230</c:v>
                </c:pt>
                <c:pt idx="39">
                  <c:v>2300</c:v>
                </c:pt>
                <c:pt idx="40">
                  <c:v>2680</c:v>
                </c:pt>
                <c:pt idx="41">
                  <c:v>2960</c:v>
                </c:pt>
                <c:pt idx="42">
                  <c:v>3190</c:v>
                </c:pt>
                <c:pt idx="43">
                  <c:v>3160</c:v>
                </c:pt>
                <c:pt idx="44">
                  <c:v>2770</c:v>
                </c:pt>
                <c:pt idx="45">
                  <c:v>2950</c:v>
                </c:pt>
                <c:pt idx="46">
                  <c:v>2950</c:v>
                </c:pt>
                <c:pt idx="47">
                  <c:v>3340</c:v>
                </c:pt>
                <c:pt idx="48">
                  <c:v>2810</c:v>
                </c:pt>
                <c:pt idx="49">
                  <c:v>3000</c:v>
                </c:pt>
                <c:pt idx="50">
                  <c:v>3100</c:v>
                </c:pt>
                <c:pt idx="51">
                  <c:v>2300</c:v>
                </c:pt>
                <c:pt idx="52">
                  <c:v>3280</c:v>
                </c:pt>
                <c:pt idx="53">
                  <c:v>3960</c:v>
                </c:pt>
                <c:pt idx="54">
                  <c:v>3460</c:v>
                </c:pt>
                <c:pt idx="55">
                  <c:v>4910</c:v>
                </c:pt>
                <c:pt idx="56">
                  <c:v>3110</c:v>
                </c:pt>
                <c:pt idx="57">
                  <c:v>4220</c:v>
                </c:pt>
                <c:pt idx="58">
                  <c:v>2960</c:v>
                </c:pt>
                <c:pt idx="59">
                  <c:v>4680</c:v>
                </c:pt>
                <c:pt idx="60">
                  <c:v>3600</c:v>
                </c:pt>
                <c:pt idx="61">
                  <c:v>3990</c:v>
                </c:pt>
                <c:pt idx="62">
                  <c:v>4320</c:v>
                </c:pt>
                <c:pt idx="63">
                  <c:v>4830</c:v>
                </c:pt>
                <c:pt idx="64">
                  <c:v>5130</c:v>
                </c:pt>
                <c:pt idx="65">
                  <c:v>7090</c:v>
                </c:pt>
                <c:pt idx="66">
                  <c:v>5660</c:v>
                </c:pt>
                <c:pt idx="67">
                  <c:v>5090</c:v>
                </c:pt>
                <c:pt idx="68">
                  <c:v>6280</c:v>
                </c:pt>
                <c:pt idx="69">
                  <c:v>3950</c:v>
                </c:pt>
                <c:pt idx="70">
                  <c:v>4780</c:v>
                </c:pt>
                <c:pt idx="71">
                  <c:v>5680</c:v>
                </c:pt>
                <c:pt idx="72">
                  <c:v>3670</c:v>
                </c:pt>
                <c:pt idx="73">
                  <c:v>5060</c:v>
                </c:pt>
                <c:pt idx="74">
                  <c:v>5440</c:v>
                </c:pt>
                <c:pt idx="75">
                  <c:v>5910</c:v>
                </c:pt>
                <c:pt idx="76">
                  <c:v>5550</c:v>
                </c:pt>
                <c:pt idx="77">
                  <c:v>6880</c:v>
                </c:pt>
                <c:pt idx="78">
                  <c:v>6140</c:v>
                </c:pt>
                <c:pt idx="79">
                  <c:v>5150</c:v>
                </c:pt>
                <c:pt idx="80">
                  <c:v>5240</c:v>
                </c:pt>
                <c:pt idx="81">
                  <c:v>4690</c:v>
                </c:pt>
                <c:pt idx="82">
                  <c:v>4600</c:v>
                </c:pt>
                <c:pt idx="83">
                  <c:v>5600</c:v>
                </c:pt>
                <c:pt idx="84">
                  <c:v>5720</c:v>
                </c:pt>
                <c:pt idx="85">
                  <c:v>6180</c:v>
                </c:pt>
                <c:pt idx="86">
                  <c:v>6290</c:v>
                </c:pt>
                <c:pt idx="87">
                  <c:v>6580</c:v>
                </c:pt>
                <c:pt idx="88">
                  <c:v>5280</c:v>
                </c:pt>
                <c:pt idx="89">
                  <c:v>6070</c:v>
                </c:pt>
                <c:pt idx="90">
                  <c:v>7740</c:v>
                </c:pt>
                <c:pt idx="91">
                  <c:v>6470</c:v>
                </c:pt>
                <c:pt idx="92">
                  <c:v>5800</c:v>
                </c:pt>
                <c:pt idx="93">
                  <c:v>5460</c:v>
                </c:pt>
                <c:pt idx="94">
                  <c:v>8870</c:v>
                </c:pt>
                <c:pt idx="95">
                  <c:v>5740</c:v>
                </c:pt>
                <c:pt idx="96">
                  <c:v>4830</c:v>
                </c:pt>
                <c:pt idx="97">
                  <c:v>7080</c:v>
                </c:pt>
                <c:pt idx="98">
                  <c:v>9390</c:v>
                </c:pt>
                <c:pt idx="99">
                  <c:v>7030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1FB-41C8-8D0E-3FC3D8006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072976"/>
        <c:axId val="333566960"/>
      </c:scatterChart>
      <c:valAx>
        <c:axId val="221072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566960"/>
        <c:crosses val="autoZero"/>
        <c:crossBetween val="midCat"/>
      </c:valAx>
      <c:valAx>
        <c:axId val="333566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\$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10729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418066</xdr:colOff>
      <xdr:row>0</xdr:row>
      <xdr:rowOff>396918</xdr:rowOff>
    </xdr:from>
    <xdr:to>
      <xdr:col>16</xdr:col>
      <xdr:colOff>149125</xdr:colOff>
      <xdr:row>14</xdr:row>
      <xdr:rowOff>100738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1DF7A54-3EA3-DBEF-5ACB-DCE59F8729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AFDB8-474E-450A-8A5C-07CBF2C98F95}">
  <dimension ref="A1:I38"/>
  <sheetViews>
    <sheetView showGridLines="0" tabSelected="1" zoomScaleNormal="100" workbookViewId="0">
      <pane ySplit="3" topLeftCell="A4" activePane="bottomLeft" state="frozen"/>
      <selection pane="bottomLeft" activeCell="C24" sqref="C24"/>
    </sheetView>
  </sheetViews>
  <sheetFormatPr defaultColWidth="8.6328125" defaultRowHeight="14.5" x14ac:dyDescent="0.35"/>
  <cols>
    <col min="1" max="1" width="29.453125" customWidth="1"/>
    <col min="2" max="2" width="29.08984375" customWidth="1"/>
    <col min="3" max="3" width="32.36328125" customWidth="1"/>
    <col min="4" max="4" width="22" hidden="1" customWidth="1"/>
    <col min="5" max="5" width="20" hidden="1" customWidth="1"/>
    <col min="6" max="6" width="32.36328125" customWidth="1"/>
  </cols>
  <sheetData>
    <row r="1" spans="1:6" ht="27.75" customHeight="1" x14ac:dyDescent="0.35">
      <c r="A1" s="1" t="s">
        <v>0</v>
      </c>
      <c r="B1" s="1"/>
      <c r="C1" s="1"/>
      <c r="D1" s="1"/>
      <c r="E1" s="1"/>
      <c r="F1" s="1"/>
    </row>
    <row r="2" spans="1:6" ht="18" customHeight="1" x14ac:dyDescent="0.35">
      <c r="A2" s="2" t="s">
        <v>1</v>
      </c>
      <c r="B2" s="2"/>
      <c r="C2" s="2"/>
      <c r="D2" s="2"/>
      <c r="E2" s="2"/>
      <c r="F2" s="2"/>
    </row>
    <row r="3" spans="1:6" ht="36" customHeight="1" x14ac:dyDescent="0.3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123</v>
      </c>
    </row>
    <row r="4" spans="1:6" x14ac:dyDescent="0.35">
      <c r="A4" s="4">
        <v>2010</v>
      </c>
      <c r="B4" s="5">
        <v>1.8E-3</v>
      </c>
      <c r="C4" s="5">
        <v>4.6899999999999997E-2</v>
      </c>
      <c r="D4" s="6">
        <v>146.5</v>
      </c>
      <c r="E4" s="7">
        <v>221800</v>
      </c>
      <c r="F4" s="5">
        <f>$B$37+$B$38*B4</f>
        <v>3.7951180048134442E-2</v>
      </c>
    </row>
    <row r="5" spans="1:6" x14ac:dyDescent="0.35">
      <c r="A5" s="8">
        <v>2011</v>
      </c>
      <c r="B5" s="9">
        <v>1E-3</v>
      </c>
      <c r="C5" s="9">
        <v>4.4499999999999998E-2</v>
      </c>
      <c r="D5" s="10">
        <v>138.9</v>
      </c>
      <c r="E5" s="11">
        <v>226900</v>
      </c>
      <c r="F5" s="9">
        <f t="shared" ref="F5:F18" si="0">$B$37+$B$38*B5</f>
        <v>3.7501991868232575E-2</v>
      </c>
    </row>
    <row r="6" spans="1:6" x14ac:dyDescent="0.35">
      <c r="A6" s="4">
        <v>2012</v>
      </c>
      <c r="B6" s="5">
        <v>1.4E-3</v>
      </c>
      <c r="C6" s="5">
        <v>3.6600000000000001E-2</v>
      </c>
      <c r="D6" s="6">
        <v>139.69999999999999</v>
      </c>
      <c r="E6" s="7">
        <v>245200</v>
      </c>
      <c r="F6" s="5">
        <f t="shared" si="0"/>
        <v>3.7726585958183505E-2</v>
      </c>
    </row>
    <row r="7" spans="1:6" x14ac:dyDescent="0.35">
      <c r="A7" s="8">
        <v>2013</v>
      </c>
      <c r="B7" s="9">
        <v>1.1000000000000001E-3</v>
      </c>
      <c r="C7" s="9">
        <v>3.9800000000000002E-2</v>
      </c>
      <c r="D7" s="10">
        <v>152.4</v>
      </c>
      <c r="E7" s="11">
        <v>268900</v>
      </c>
      <c r="F7" s="9">
        <f t="shared" si="0"/>
        <v>3.7558140390720307E-2</v>
      </c>
    </row>
    <row r="8" spans="1:6" x14ac:dyDescent="0.35">
      <c r="A8" s="4">
        <v>2014</v>
      </c>
      <c r="B8" s="5">
        <v>8.9999999999999998E-4</v>
      </c>
      <c r="C8" s="5">
        <v>4.1700000000000001E-2</v>
      </c>
      <c r="D8" s="6">
        <v>162.9</v>
      </c>
      <c r="E8" s="7">
        <v>281700</v>
      </c>
      <c r="F8" s="5">
        <f t="shared" si="0"/>
        <v>3.7445843345744842E-2</v>
      </c>
    </row>
    <row r="9" spans="1:6" x14ac:dyDescent="0.35">
      <c r="A9" s="8">
        <v>2015</v>
      </c>
      <c r="B9" s="9">
        <v>1.2999999999999999E-3</v>
      </c>
      <c r="C9" s="9">
        <v>3.85E-2</v>
      </c>
      <c r="D9" s="10">
        <v>172.3</v>
      </c>
      <c r="E9" s="11">
        <v>294200</v>
      </c>
      <c r="F9" s="9">
        <f t="shared" si="0"/>
        <v>3.7670437435695772E-2</v>
      </c>
    </row>
    <row r="10" spans="1:6" x14ac:dyDescent="0.35">
      <c r="A10" s="4">
        <v>2016</v>
      </c>
      <c r="B10" s="5">
        <v>4.0000000000000001E-3</v>
      </c>
      <c r="C10" s="5">
        <v>3.6499999999999998E-2</v>
      </c>
      <c r="D10" s="6">
        <v>180.6</v>
      </c>
      <c r="E10" s="7">
        <v>305400</v>
      </c>
      <c r="F10" s="5">
        <f t="shared" si="0"/>
        <v>3.9186447542864572E-2</v>
      </c>
    </row>
    <row r="11" spans="1:6" x14ac:dyDescent="0.35">
      <c r="A11" s="8">
        <v>2017</v>
      </c>
      <c r="B11" s="9">
        <v>0.01</v>
      </c>
      <c r="C11" s="9">
        <v>3.9899999999999998E-2</v>
      </c>
      <c r="D11" s="10">
        <v>191.9</v>
      </c>
      <c r="E11" s="11">
        <v>323100</v>
      </c>
      <c r="F11" s="9">
        <f t="shared" si="0"/>
        <v>4.2555358892128567E-2</v>
      </c>
    </row>
    <row r="12" spans="1:6" x14ac:dyDescent="0.35">
      <c r="A12" s="4">
        <v>2018</v>
      </c>
      <c r="B12" s="5">
        <v>1.83E-2</v>
      </c>
      <c r="C12" s="5">
        <v>4.5400000000000003E-2</v>
      </c>
      <c r="D12" s="6">
        <v>204</v>
      </c>
      <c r="E12" s="7">
        <v>328700</v>
      </c>
      <c r="F12" s="5">
        <f t="shared" si="0"/>
        <v>4.7215686258610431E-2</v>
      </c>
    </row>
    <row r="13" spans="1:6" x14ac:dyDescent="0.35">
      <c r="A13" s="8">
        <v>2019</v>
      </c>
      <c r="B13" s="9">
        <v>2.1600000000000001E-2</v>
      </c>
      <c r="C13" s="9">
        <v>3.9399999999999998E-2</v>
      </c>
      <c r="D13" s="10">
        <v>211.4</v>
      </c>
      <c r="E13" s="11">
        <v>321500</v>
      </c>
      <c r="F13" s="9">
        <f t="shared" si="0"/>
        <v>4.9068587500705627E-2</v>
      </c>
    </row>
    <row r="14" spans="1:6" x14ac:dyDescent="0.35">
      <c r="A14" s="4">
        <v>2020</v>
      </c>
      <c r="B14" s="5">
        <v>3.5999999999999999E-3</v>
      </c>
      <c r="C14" s="5">
        <v>3.1099999999999999E-2</v>
      </c>
      <c r="D14" s="6">
        <v>222.7</v>
      </c>
      <c r="E14" s="7">
        <v>336900</v>
      </c>
      <c r="F14" s="5">
        <f t="shared" si="0"/>
        <v>3.8961853452913642E-2</v>
      </c>
    </row>
    <row r="15" spans="1:6" x14ac:dyDescent="0.35">
      <c r="A15" s="8">
        <v>2021</v>
      </c>
      <c r="B15" s="9">
        <v>8.0000000000000004E-4</v>
      </c>
      <c r="C15" s="9">
        <v>2.9600000000000001E-2</v>
      </c>
      <c r="D15" s="10">
        <v>259</v>
      </c>
      <c r="E15" s="11">
        <v>397900</v>
      </c>
      <c r="F15" s="9">
        <f t="shared" si="0"/>
        <v>3.7389694823257109E-2</v>
      </c>
    </row>
    <row r="16" spans="1:6" x14ac:dyDescent="0.35">
      <c r="A16" s="4">
        <v>2022</v>
      </c>
      <c r="B16" s="5">
        <v>1.6799999999999999E-2</v>
      </c>
      <c r="C16" s="5">
        <v>5.3400000000000003E-2</v>
      </c>
      <c r="D16" s="6">
        <v>296.89999999999998</v>
      </c>
      <c r="E16" s="7">
        <v>454900</v>
      </c>
      <c r="F16" s="5">
        <f t="shared" si="0"/>
        <v>4.6373458421294429E-2</v>
      </c>
    </row>
    <row r="17" spans="1:6" x14ac:dyDescent="0.35">
      <c r="A17" s="8">
        <v>2023</v>
      </c>
      <c r="B17" s="9">
        <v>5.0200000000000002E-2</v>
      </c>
      <c r="C17" s="9">
        <v>6.8099999999999994E-2</v>
      </c>
      <c r="D17" s="10">
        <v>302.3</v>
      </c>
      <c r="E17" s="11">
        <v>431500</v>
      </c>
      <c r="F17" s="9">
        <f t="shared" si="0"/>
        <v>6.5127064932197332E-2</v>
      </c>
    </row>
    <row r="18" spans="1:6" x14ac:dyDescent="0.35">
      <c r="A18" s="4">
        <v>2024</v>
      </c>
      <c r="B18" s="5">
        <v>5.33E-2</v>
      </c>
      <c r="C18" s="5">
        <v>6.7199999999999996E-2</v>
      </c>
      <c r="D18" s="6">
        <v>318</v>
      </c>
      <c r="E18" s="7">
        <v>420400</v>
      </c>
      <c r="F18" s="5">
        <f t="shared" si="0"/>
        <v>6.6867669129317062E-2</v>
      </c>
    </row>
    <row r="19" spans="1:6" x14ac:dyDescent="0.35">
      <c r="A19" s="12" t="s">
        <v>7</v>
      </c>
      <c r="B19" s="12"/>
      <c r="C19" s="12"/>
      <c r="D19" s="12"/>
      <c r="E19" s="12"/>
      <c r="F19" s="12"/>
    </row>
    <row r="21" spans="1:6" x14ac:dyDescent="0.35">
      <c r="A21" t="s">
        <v>115</v>
      </c>
    </row>
    <row r="22" spans="1:6" ht="15" thickBot="1" x14ac:dyDescent="0.4"/>
    <row r="23" spans="1:6" x14ac:dyDescent="0.35">
      <c r="A23" s="29" t="s">
        <v>116</v>
      </c>
      <c r="B23" s="29"/>
    </row>
    <row r="24" spans="1:6" x14ac:dyDescent="0.35">
      <c r="A24" s="26" t="s">
        <v>117</v>
      </c>
      <c r="B24" s="26">
        <v>0.86681914699812046</v>
      </c>
    </row>
    <row r="25" spans="1:6" x14ac:dyDescent="0.35">
      <c r="A25" s="26" t="s">
        <v>118</v>
      </c>
      <c r="B25" s="26">
        <v>0.7513754336025491</v>
      </c>
    </row>
    <row r="26" spans="1:6" x14ac:dyDescent="0.35">
      <c r="A26" s="26" t="s">
        <v>119</v>
      </c>
      <c r="B26" s="26">
        <v>0.73225046695659135</v>
      </c>
    </row>
    <row r="27" spans="1:6" x14ac:dyDescent="0.35">
      <c r="A27" s="26" t="s">
        <v>120</v>
      </c>
      <c r="B27" s="26">
        <v>5.8572114669474444E-3</v>
      </c>
    </row>
    <row r="28" spans="1:6" ht="15" thickBot="1" x14ac:dyDescent="0.4">
      <c r="A28" s="27" t="s">
        <v>121</v>
      </c>
      <c r="B28" s="27">
        <v>15</v>
      </c>
    </row>
    <row r="30" spans="1:6" ht="15" thickBot="1" x14ac:dyDescent="0.4">
      <c r="A30" t="s">
        <v>122</v>
      </c>
    </row>
    <row r="31" spans="1:6" x14ac:dyDescent="0.35">
      <c r="A31" s="28"/>
      <c r="B31" s="28" t="s">
        <v>127</v>
      </c>
      <c r="C31" s="28" t="s">
        <v>128</v>
      </c>
      <c r="D31" s="28" t="s">
        <v>129</v>
      </c>
      <c r="E31" s="28" t="s">
        <v>130</v>
      </c>
      <c r="F31" s="28" t="s">
        <v>131</v>
      </c>
    </row>
    <row r="32" spans="1:6" x14ac:dyDescent="0.35">
      <c r="A32" s="26" t="s">
        <v>123</v>
      </c>
      <c r="B32" s="26">
        <v>1</v>
      </c>
      <c r="C32" s="26">
        <v>1.3478392931423047E-3</v>
      </c>
      <c r="D32" s="26">
        <v>1.3478392931423047E-3</v>
      </c>
      <c r="E32" s="26">
        <v>39.28767288916341</v>
      </c>
      <c r="F32" s="26">
        <v>2.8878306038277003E-5</v>
      </c>
    </row>
    <row r="33" spans="1:9" x14ac:dyDescent="0.35">
      <c r="A33" s="26" t="s">
        <v>124</v>
      </c>
      <c r="B33" s="26">
        <v>13</v>
      </c>
      <c r="C33" s="26">
        <v>4.459900401910283E-4</v>
      </c>
      <c r="D33" s="26">
        <v>3.4306926168540637E-5</v>
      </c>
      <c r="E33" s="26"/>
      <c r="F33" s="26"/>
    </row>
    <row r="34" spans="1:9" ht="15" thickBot="1" x14ac:dyDescent="0.4">
      <c r="A34" s="27" t="s">
        <v>125</v>
      </c>
      <c r="B34" s="27">
        <v>14</v>
      </c>
      <c r="C34" s="27">
        <v>1.793829333333333E-3</v>
      </c>
      <c r="D34" s="27"/>
      <c r="E34" s="27"/>
      <c r="F34" s="27"/>
    </row>
    <row r="35" spans="1:9" ht="15" thickBot="1" x14ac:dyDescent="0.4"/>
    <row r="36" spans="1:9" x14ac:dyDescent="0.35">
      <c r="A36" s="28"/>
      <c r="B36" s="28" t="s">
        <v>132</v>
      </c>
      <c r="C36" s="28" t="s">
        <v>120</v>
      </c>
      <c r="D36" s="28" t="s">
        <v>133</v>
      </c>
      <c r="E36" s="28" t="s">
        <v>134</v>
      </c>
      <c r="F36" s="28" t="s">
        <v>135</v>
      </c>
      <c r="G36" s="28" t="s">
        <v>136</v>
      </c>
      <c r="H36" s="28" t="s">
        <v>137</v>
      </c>
      <c r="I36" s="28" t="s">
        <v>138</v>
      </c>
    </row>
    <row r="37" spans="1:9" x14ac:dyDescent="0.35">
      <c r="A37" s="26" t="s">
        <v>126</v>
      </c>
      <c r="B37" s="26">
        <v>3.6940506643355242E-2</v>
      </c>
      <c r="C37" s="26">
        <v>1.8767816522148029E-3</v>
      </c>
      <c r="D37" s="26">
        <v>19.68290056531696</v>
      </c>
      <c r="E37" s="26">
        <v>4.6465247484910379E-11</v>
      </c>
      <c r="F37" s="26">
        <v>3.2885966386885929E-2</v>
      </c>
      <c r="G37" s="26">
        <v>4.0995046899824555E-2</v>
      </c>
      <c r="H37" s="26">
        <v>3.2885966386885929E-2</v>
      </c>
      <c r="I37" s="26">
        <v>4.0995046899824555E-2</v>
      </c>
    </row>
    <row r="38" spans="1:9" ht="15" thickBot="1" x14ac:dyDescent="0.4">
      <c r="A38" s="27" t="s">
        <v>3</v>
      </c>
      <c r="B38" s="27">
        <v>0.56148522487733254</v>
      </c>
      <c r="C38" s="27">
        <v>8.9579818871574929E-2</v>
      </c>
      <c r="D38" s="27">
        <v>6.2679879458374366</v>
      </c>
      <c r="E38" s="27">
        <v>2.8878306038277054E-5</v>
      </c>
      <c r="F38" s="27">
        <v>0.36795979193556794</v>
      </c>
      <c r="G38" s="27">
        <v>0.75501065781909715</v>
      </c>
      <c r="H38" s="27">
        <v>0.36795979193556794</v>
      </c>
      <c r="I38" s="27">
        <v>0.75501065781909715</v>
      </c>
    </row>
  </sheetData>
  <pageMargins left="0.75" right="0.75" top="1" bottom="1" header="0.511811023622047" footer="0.511811023622047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0B285-F823-4E57-9E87-4E540BF9C079}">
  <dimension ref="A1:I38"/>
  <sheetViews>
    <sheetView workbookViewId="0">
      <selection activeCell="D16" sqref="D3:D16"/>
    </sheetView>
  </sheetViews>
  <sheetFormatPr defaultRowHeight="14.5" x14ac:dyDescent="0.35"/>
  <cols>
    <col min="1" max="1" width="25.26953125" customWidth="1"/>
    <col min="2" max="2" width="22" customWidth="1"/>
    <col min="3" max="4" width="16.453125" bestFit="1" customWidth="1"/>
  </cols>
  <sheetData>
    <row r="1" spans="1:4" x14ac:dyDescent="0.35">
      <c r="A1" s="20" t="s">
        <v>111</v>
      </c>
      <c r="B1" s="20"/>
      <c r="C1" s="20"/>
      <c r="D1" s="20"/>
    </row>
    <row r="2" spans="1:4" x14ac:dyDescent="0.35">
      <c r="A2" s="21" t="s">
        <v>112</v>
      </c>
      <c r="B2" s="21" t="s">
        <v>113</v>
      </c>
      <c r="C2" s="22" t="s">
        <v>114</v>
      </c>
      <c r="D2" s="22" t="s">
        <v>123</v>
      </c>
    </row>
    <row r="3" spans="1:4" x14ac:dyDescent="0.35">
      <c r="A3" s="23">
        <v>1</v>
      </c>
      <c r="B3" s="24">
        <v>1.2E-2</v>
      </c>
      <c r="C3" s="25">
        <v>38</v>
      </c>
      <c r="D3" s="25">
        <f>+$B$18+$B$19*B3</f>
        <v>36.523379174852622</v>
      </c>
    </row>
    <row r="4" spans="1:4" x14ac:dyDescent="0.35">
      <c r="A4" s="23">
        <v>2</v>
      </c>
      <c r="B4" s="24">
        <v>2.1000000000000001E-2</v>
      </c>
      <c r="C4" s="25">
        <v>61</v>
      </c>
      <c r="D4" s="25">
        <f t="shared" ref="D4:D16" si="0">+$B$18+$B$19*B4</f>
        <v>62.226954813359505</v>
      </c>
    </row>
    <row r="5" spans="1:4" x14ac:dyDescent="0.35">
      <c r="A5" s="23">
        <v>3</v>
      </c>
      <c r="B5" s="24">
        <v>1.8000000000000002E-2</v>
      </c>
      <c r="C5" s="25">
        <v>54</v>
      </c>
      <c r="D5" s="25">
        <f t="shared" si="0"/>
        <v>53.659096267190549</v>
      </c>
    </row>
    <row r="6" spans="1:4" x14ac:dyDescent="0.35">
      <c r="A6" s="23">
        <v>4</v>
      </c>
      <c r="B6" s="24">
        <v>0.03</v>
      </c>
      <c r="C6" s="25">
        <v>88</v>
      </c>
      <c r="D6" s="25">
        <f t="shared" si="0"/>
        <v>87.930530451866389</v>
      </c>
    </row>
    <row r="7" spans="1:4" x14ac:dyDescent="0.35">
      <c r="A7" s="23">
        <v>5</v>
      </c>
      <c r="B7" s="24">
        <v>2.5000000000000001E-2</v>
      </c>
      <c r="C7" s="25">
        <v>74</v>
      </c>
      <c r="D7" s="25">
        <f t="shared" si="0"/>
        <v>73.650766208251454</v>
      </c>
    </row>
    <row r="8" spans="1:4" x14ac:dyDescent="0.35">
      <c r="A8" s="23">
        <v>6</v>
      </c>
      <c r="B8" s="24">
        <v>1.4999999999999999E-2</v>
      </c>
      <c r="C8" s="25">
        <v>45</v>
      </c>
      <c r="D8" s="25">
        <f t="shared" si="0"/>
        <v>45.091237721021585</v>
      </c>
    </row>
    <row r="9" spans="1:4" x14ac:dyDescent="0.35">
      <c r="A9" s="23">
        <v>7</v>
      </c>
      <c r="B9" s="24">
        <v>3.4000000000000002E-2</v>
      </c>
      <c r="C9" s="25">
        <v>98</v>
      </c>
      <c r="D9" s="25">
        <f t="shared" si="0"/>
        <v>99.354341846758345</v>
      </c>
    </row>
    <row r="10" spans="1:4" x14ac:dyDescent="0.35">
      <c r="A10" s="23">
        <v>8</v>
      </c>
      <c r="B10" s="24">
        <v>2.7999999999999997E-2</v>
      </c>
      <c r="C10" s="25">
        <v>82</v>
      </c>
      <c r="D10" s="25">
        <f t="shared" si="0"/>
        <v>82.218624754420404</v>
      </c>
    </row>
    <row r="11" spans="1:4" x14ac:dyDescent="0.35">
      <c r="A11" s="23">
        <v>9</v>
      </c>
      <c r="B11" s="24">
        <v>1.1000000000000001E-2</v>
      </c>
      <c r="C11" s="25">
        <v>33</v>
      </c>
      <c r="D11" s="25">
        <f t="shared" si="0"/>
        <v>33.667426326129643</v>
      </c>
    </row>
    <row r="12" spans="1:4" x14ac:dyDescent="0.35">
      <c r="A12" s="23">
        <v>10</v>
      </c>
      <c r="B12" s="24">
        <v>2.2000000000000002E-2</v>
      </c>
      <c r="C12" s="25">
        <v>65</v>
      </c>
      <c r="D12" s="25">
        <f t="shared" si="0"/>
        <v>65.082907662082505</v>
      </c>
    </row>
    <row r="13" spans="1:4" x14ac:dyDescent="0.35">
      <c r="A13" s="23">
        <v>11</v>
      </c>
      <c r="B13" s="24">
        <v>3.7999999999999999E-2</v>
      </c>
      <c r="C13" s="25">
        <v>112</v>
      </c>
      <c r="D13" s="25">
        <f t="shared" si="0"/>
        <v>110.77815324165027</v>
      </c>
    </row>
    <row r="14" spans="1:4" x14ac:dyDescent="0.35">
      <c r="A14" s="23">
        <v>12</v>
      </c>
      <c r="B14" s="24">
        <v>0.02</v>
      </c>
      <c r="C14" s="25">
        <v>59</v>
      </c>
      <c r="D14" s="25">
        <f t="shared" si="0"/>
        <v>59.37100196463652</v>
      </c>
    </row>
    <row r="15" spans="1:4" x14ac:dyDescent="0.35">
      <c r="A15" s="23">
        <v>13</v>
      </c>
      <c r="B15" s="24">
        <v>3.2000000000000001E-2</v>
      </c>
      <c r="C15" s="25">
        <v>94</v>
      </c>
      <c r="D15" s="25">
        <f t="shared" si="0"/>
        <v>93.64243614931236</v>
      </c>
    </row>
    <row r="16" spans="1:4" x14ac:dyDescent="0.35">
      <c r="A16" s="23">
        <v>14</v>
      </c>
      <c r="B16" s="24">
        <v>1.7000000000000001E-2</v>
      </c>
      <c r="C16" s="25">
        <v>51</v>
      </c>
      <c r="D16" s="25">
        <f t="shared" si="0"/>
        <v>50.803143418467563</v>
      </c>
    </row>
    <row r="18" spans="1:6" x14ac:dyDescent="0.35">
      <c r="A18" t="s">
        <v>139</v>
      </c>
      <c r="B18">
        <f>+INTERCEPT(C3:C16,B3:B16)</f>
        <v>2.2519449901767814</v>
      </c>
    </row>
    <row r="19" spans="1:6" x14ac:dyDescent="0.35">
      <c r="A19" t="s">
        <v>140</v>
      </c>
      <c r="B19">
        <f>+SLOPE(C3:C16,B3:B16)</f>
        <v>2855.9528487229868</v>
      </c>
    </row>
    <row r="21" spans="1:6" x14ac:dyDescent="0.35">
      <c r="A21" t="s">
        <v>115</v>
      </c>
    </row>
    <row r="22" spans="1:6" ht="15" thickBot="1" x14ac:dyDescent="0.4"/>
    <row r="23" spans="1:6" x14ac:dyDescent="0.35">
      <c r="A23" s="29" t="s">
        <v>116</v>
      </c>
      <c r="B23" s="29"/>
    </row>
    <row r="24" spans="1:6" x14ac:dyDescent="0.35">
      <c r="A24" s="26" t="s">
        <v>117</v>
      </c>
      <c r="B24" s="26">
        <v>0.99945626592533243</v>
      </c>
    </row>
    <row r="25" spans="1:6" x14ac:dyDescent="0.35">
      <c r="A25" s="26" t="s">
        <v>118</v>
      </c>
      <c r="B25" s="26">
        <v>0.99891282749740884</v>
      </c>
    </row>
    <row r="26" spans="1:6" x14ac:dyDescent="0.35">
      <c r="A26" s="26" t="s">
        <v>119</v>
      </c>
      <c r="B26" s="26">
        <v>0.99882222978885959</v>
      </c>
    </row>
    <row r="27" spans="1:6" x14ac:dyDescent="0.35">
      <c r="A27" s="26" t="s">
        <v>120</v>
      </c>
      <c r="B27" s="26">
        <v>0.81999409009642132</v>
      </c>
    </row>
    <row r="28" spans="1:6" ht="15" thickBot="1" x14ac:dyDescent="0.4">
      <c r="A28" s="27" t="s">
        <v>121</v>
      </c>
      <c r="B28" s="27">
        <v>14</v>
      </c>
    </row>
    <row r="30" spans="1:6" ht="15" thickBot="1" x14ac:dyDescent="0.4">
      <c r="A30" t="s">
        <v>122</v>
      </c>
    </row>
    <row r="31" spans="1:6" x14ac:dyDescent="0.35">
      <c r="A31" s="28"/>
      <c r="B31" s="28" t="s">
        <v>127</v>
      </c>
      <c r="C31" s="28" t="s">
        <v>128</v>
      </c>
      <c r="D31" s="28" t="s">
        <v>129</v>
      </c>
      <c r="E31" s="28" t="s">
        <v>130</v>
      </c>
      <c r="F31" s="28" t="s">
        <v>131</v>
      </c>
    </row>
    <row r="32" spans="1:6" x14ac:dyDescent="0.35">
      <c r="A32" s="26" t="s">
        <v>123</v>
      </c>
      <c r="B32" s="26">
        <v>1</v>
      </c>
      <c r="C32" s="26">
        <v>7413.6456020207688</v>
      </c>
      <c r="D32" s="26">
        <v>7413.6456020207688</v>
      </c>
      <c r="E32" s="26">
        <v>11025.806761483649</v>
      </c>
      <c r="F32" s="26">
        <v>3.7265352050722094E-19</v>
      </c>
    </row>
    <row r="33" spans="1:9" x14ac:dyDescent="0.35">
      <c r="A33" s="26" t="s">
        <v>124</v>
      </c>
      <c r="B33" s="26">
        <v>12</v>
      </c>
      <c r="C33" s="26">
        <v>8.0686836935166948</v>
      </c>
      <c r="D33" s="26">
        <v>0.67239030779305786</v>
      </c>
      <c r="E33" s="26"/>
      <c r="F33" s="26"/>
    </row>
    <row r="34" spans="1:9" ht="15" thickBot="1" x14ac:dyDescent="0.4">
      <c r="A34" s="27" t="s">
        <v>125</v>
      </c>
      <c r="B34" s="27">
        <v>13</v>
      </c>
      <c r="C34" s="27">
        <v>7421.7142857142853</v>
      </c>
      <c r="D34" s="27"/>
      <c r="E34" s="27"/>
      <c r="F34" s="27"/>
    </row>
    <row r="35" spans="1:9" ht="15" thickBot="1" x14ac:dyDescent="0.4"/>
    <row r="36" spans="1:9" x14ac:dyDescent="0.35">
      <c r="A36" s="28"/>
      <c r="B36" s="28" t="s">
        <v>132</v>
      </c>
      <c r="C36" s="28" t="s">
        <v>120</v>
      </c>
      <c r="D36" s="28" t="s">
        <v>133</v>
      </c>
      <c r="E36" s="28" t="s">
        <v>134</v>
      </c>
      <c r="F36" s="28" t="s">
        <v>135</v>
      </c>
      <c r="G36" s="28" t="s">
        <v>136</v>
      </c>
      <c r="H36" s="28" t="s">
        <v>137</v>
      </c>
      <c r="I36" s="28" t="s">
        <v>138</v>
      </c>
    </row>
    <row r="37" spans="1:9" x14ac:dyDescent="0.35">
      <c r="A37" s="26" t="s">
        <v>126</v>
      </c>
      <c r="B37" s="26">
        <v>2.2519449901767814</v>
      </c>
      <c r="C37" s="26">
        <v>0.66467744003344309</v>
      </c>
      <c r="D37" s="26">
        <v>3.3880268150269632</v>
      </c>
      <c r="E37" s="26">
        <v>5.3876177725569073E-3</v>
      </c>
      <c r="F37" s="26">
        <v>0.80373725624154568</v>
      </c>
      <c r="G37" s="26">
        <v>3.7001527241120171</v>
      </c>
      <c r="H37" s="26">
        <v>0.80373725624154568</v>
      </c>
      <c r="I37" s="26">
        <v>3.7001527241120171</v>
      </c>
    </row>
    <row r="38" spans="1:9" ht="15" thickBot="1" x14ac:dyDescent="0.4">
      <c r="A38" s="27" t="s">
        <v>113</v>
      </c>
      <c r="B38" s="27">
        <v>2855.9528487229868</v>
      </c>
      <c r="C38" s="27">
        <v>27.198555822493546</v>
      </c>
      <c r="D38" s="27">
        <v>105.00384165107319</v>
      </c>
      <c r="E38" s="27">
        <v>3.7265352050722094E-19</v>
      </c>
      <c r="F38" s="27">
        <v>2796.6922863485174</v>
      </c>
      <c r="G38" s="27">
        <v>2915.2134110974562</v>
      </c>
      <c r="H38" s="27">
        <v>2796.6922863485174</v>
      </c>
      <c r="I38" s="27">
        <v>2915.2134110974562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DEBD3-E45F-465A-8B08-EDEF21F7C810}">
  <dimension ref="A1:F101"/>
  <sheetViews>
    <sheetView showGridLines="0" zoomScale="85" zoomScaleNormal="85" workbookViewId="0">
      <selection activeCell="D1" sqref="D1:D1048576"/>
    </sheetView>
  </sheetViews>
  <sheetFormatPr defaultColWidth="8.6328125" defaultRowHeight="14.5" x14ac:dyDescent="0.35"/>
  <cols>
    <col min="1" max="1" width="33.26953125" customWidth="1"/>
    <col min="2" max="2" width="31.36328125" customWidth="1"/>
    <col min="3" max="4" width="27.08984375" customWidth="1"/>
  </cols>
  <sheetData>
    <row r="1" spans="1:6" ht="48" customHeight="1" x14ac:dyDescent="0.35">
      <c r="A1" s="19" t="s">
        <v>110</v>
      </c>
      <c r="B1" s="19" t="s">
        <v>109</v>
      </c>
      <c r="C1" s="19" t="s">
        <v>108</v>
      </c>
      <c r="D1" s="19" t="s">
        <v>123</v>
      </c>
    </row>
    <row r="2" spans="1:6" x14ac:dyDescent="0.35">
      <c r="A2" s="18" t="s">
        <v>107</v>
      </c>
      <c r="B2" s="17">
        <v>15186</v>
      </c>
      <c r="C2" s="16">
        <v>1040</v>
      </c>
      <c r="D2" s="16">
        <f>$F$5+$F$4*B2</f>
        <v>448.45702958614413</v>
      </c>
      <c r="E2" t="s">
        <v>141</v>
      </c>
      <c r="F2">
        <f>CORREL(B2:B101,C2:C101)</f>
        <v>0.93923390082347313</v>
      </c>
    </row>
    <row r="3" spans="1:6" ht="21" x14ac:dyDescent="0.45">
      <c r="A3" s="15" t="s">
        <v>106</v>
      </c>
      <c r="B3" s="14">
        <v>15636</v>
      </c>
      <c r="C3" s="13">
        <v>790</v>
      </c>
      <c r="D3" s="13">
        <f t="shared" ref="D3:D66" si="0">$F$5+$F$4*B3</f>
        <v>465.50296540929867</v>
      </c>
      <c r="E3" t="s">
        <v>142</v>
      </c>
      <c r="F3">
        <f>+F2^2</f>
        <v>0.88216032045607773</v>
      </c>
    </row>
    <row r="4" spans="1:6" x14ac:dyDescent="0.35">
      <c r="A4" s="18" t="s">
        <v>105</v>
      </c>
      <c r="B4" s="17">
        <v>18353</v>
      </c>
      <c r="C4" s="16">
        <v>700</v>
      </c>
      <c r="D4" s="16">
        <f t="shared" si="0"/>
        <v>568.42253792376732</v>
      </c>
      <c r="E4" t="s">
        <v>143</v>
      </c>
      <c r="F4">
        <f>SLOPE(C2:C101,B2:B101)</f>
        <v>3.7879857384787885E-2</v>
      </c>
    </row>
    <row r="5" spans="1:6" x14ac:dyDescent="0.35">
      <c r="A5" s="15" t="s">
        <v>104</v>
      </c>
      <c r="B5" s="14">
        <v>19500</v>
      </c>
      <c r="C5" s="13">
        <v>980</v>
      </c>
      <c r="D5" s="13">
        <f t="shared" si="0"/>
        <v>611.870734344119</v>
      </c>
      <c r="E5" t="s">
        <v>144</v>
      </c>
      <c r="F5">
        <f>INTERCEPT(C2:C101,B2:B101)</f>
        <v>-126.78648465924471</v>
      </c>
    </row>
    <row r="6" spans="1:6" x14ac:dyDescent="0.35">
      <c r="A6" s="18" t="s">
        <v>103</v>
      </c>
      <c r="B6" s="17">
        <v>22432</v>
      </c>
      <c r="C6" s="16">
        <v>1120</v>
      </c>
      <c r="D6" s="16">
        <f t="shared" si="0"/>
        <v>722.93447619631718</v>
      </c>
    </row>
    <row r="7" spans="1:6" x14ac:dyDescent="0.35">
      <c r="A7" s="15" t="s">
        <v>102</v>
      </c>
      <c r="B7" s="14">
        <v>24200</v>
      </c>
      <c r="C7" s="13">
        <v>1160</v>
      </c>
      <c r="D7" s="13">
        <f t="shared" si="0"/>
        <v>789.90606405262213</v>
      </c>
    </row>
    <row r="8" spans="1:6" x14ac:dyDescent="0.35">
      <c r="A8" s="18" t="s">
        <v>101</v>
      </c>
      <c r="B8" s="17">
        <v>25343</v>
      </c>
      <c r="C8" s="16">
        <v>990</v>
      </c>
      <c r="D8" s="16">
        <f t="shared" si="0"/>
        <v>833.20274104343468</v>
      </c>
    </row>
    <row r="9" spans="1:6" x14ac:dyDescent="0.35">
      <c r="A9" s="15" t="s">
        <v>100</v>
      </c>
      <c r="B9" s="14">
        <v>28692</v>
      </c>
      <c r="C9" s="13">
        <v>1150</v>
      </c>
      <c r="D9" s="13">
        <f t="shared" si="0"/>
        <v>960.06238342508937</v>
      </c>
    </row>
    <row r="10" spans="1:6" x14ac:dyDescent="0.35">
      <c r="A10" s="18" t="s">
        <v>99</v>
      </c>
      <c r="B10" s="17">
        <v>29668</v>
      </c>
      <c r="C10" s="16">
        <v>990</v>
      </c>
      <c r="D10" s="16">
        <f t="shared" si="0"/>
        <v>997.03312423264219</v>
      </c>
    </row>
    <row r="11" spans="1:6" x14ac:dyDescent="0.35">
      <c r="A11" s="15" t="s">
        <v>98</v>
      </c>
      <c r="B11" s="14">
        <v>29783</v>
      </c>
      <c r="C11" s="13">
        <v>1090</v>
      </c>
      <c r="D11" s="13">
        <f t="shared" si="0"/>
        <v>1001.3893078318929</v>
      </c>
    </row>
    <row r="12" spans="1:6" x14ac:dyDescent="0.35">
      <c r="A12" s="18" t="s">
        <v>97</v>
      </c>
      <c r="B12" s="17">
        <v>31304</v>
      </c>
      <c r="C12" s="16">
        <v>1170</v>
      </c>
      <c r="D12" s="16">
        <f t="shared" si="0"/>
        <v>1059.0045709141552</v>
      </c>
    </row>
    <row r="13" spans="1:6" x14ac:dyDescent="0.35">
      <c r="A13" s="15" t="s">
        <v>96</v>
      </c>
      <c r="B13" s="14">
        <v>33843</v>
      </c>
      <c r="C13" s="13">
        <v>1340</v>
      </c>
      <c r="D13" s="13">
        <f t="shared" si="0"/>
        <v>1155.1815288141318</v>
      </c>
    </row>
    <row r="14" spans="1:6" x14ac:dyDescent="0.35">
      <c r="A14" s="18" t="s">
        <v>95</v>
      </c>
      <c r="B14" s="17">
        <v>35001</v>
      </c>
      <c r="C14" s="16">
        <v>1620</v>
      </c>
      <c r="D14" s="16">
        <f t="shared" si="0"/>
        <v>1199.0464036657161</v>
      </c>
    </row>
    <row r="15" spans="1:6" x14ac:dyDescent="0.35">
      <c r="A15" s="15" t="s">
        <v>94</v>
      </c>
      <c r="B15" s="14">
        <v>35796</v>
      </c>
      <c r="C15" s="13">
        <v>1450</v>
      </c>
      <c r="D15" s="13">
        <f t="shared" si="0"/>
        <v>1229.1608902866224</v>
      </c>
    </row>
    <row r="16" spans="1:6" x14ac:dyDescent="0.35">
      <c r="A16" s="18" t="s">
        <v>93</v>
      </c>
      <c r="B16" s="17">
        <v>36220</v>
      </c>
      <c r="C16" s="16">
        <v>1600</v>
      </c>
      <c r="D16" s="16">
        <f t="shared" si="0"/>
        <v>1245.2219498177724</v>
      </c>
    </row>
    <row r="17" spans="1:4" x14ac:dyDescent="0.35">
      <c r="A17" s="15" t="s">
        <v>92</v>
      </c>
      <c r="B17" s="14">
        <v>37854</v>
      </c>
      <c r="C17" s="13">
        <v>1810</v>
      </c>
      <c r="D17" s="13">
        <f t="shared" si="0"/>
        <v>1307.117636784516</v>
      </c>
    </row>
    <row r="18" spans="1:4" x14ac:dyDescent="0.35">
      <c r="A18" s="18" t="s">
        <v>91</v>
      </c>
      <c r="B18" s="17">
        <v>38007</v>
      </c>
      <c r="C18" s="16">
        <v>1090</v>
      </c>
      <c r="D18" s="16">
        <f t="shared" si="0"/>
        <v>1312.9132549643884</v>
      </c>
    </row>
    <row r="19" spans="1:4" x14ac:dyDescent="0.35">
      <c r="A19" s="15" t="s">
        <v>90</v>
      </c>
      <c r="B19" s="14">
        <v>39071</v>
      </c>
      <c r="C19" s="13">
        <v>1130</v>
      </c>
      <c r="D19" s="13">
        <f t="shared" si="0"/>
        <v>1353.2174232218028</v>
      </c>
    </row>
    <row r="20" spans="1:4" x14ac:dyDescent="0.35">
      <c r="A20" s="18" t="s">
        <v>89</v>
      </c>
      <c r="B20" s="17">
        <v>39883</v>
      </c>
      <c r="C20" s="16">
        <v>1680</v>
      </c>
      <c r="D20" s="16">
        <f t="shared" si="0"/>
        <v>1383.9758674182506</v>
      </c>
    </row>
    <row r="21" spans="1:4" x14ac:dyDescent="0.35">
      <c r="A21" s="15" t="s">
        <v>88</v>
      </c>
      <c r="B21" s="14">
        <v>39953</v>
      </c>
      <c r="C21" s="13">
        <v>1590</v>
      </c>
      <c r="D21" s="13">
        <f t="shared" si="0"/>
        <v>1386.6274574351858</v>
      </c>
    </row>
    <row r="22" spans="1:4" x14ac:dyDescent="0.35">
      <c r="A22" s="18" t="s">
        <v>87</v>
      </c>
      <c r="B22" s="17">
        <v>41173</v>
      </c>
      <c r="C22" s="16">
        <v>1450</v>
      </c>
      <c r="D22" s="16">
        <f t="shared" si="0"/>
        <v>1432.8408834446268</v>
      </c>
    </row>
    <row r="23" spans="1:4" x14ac:dyDescent="0.35">
      <c r="A23" s="15" t="s">
        <v>86</v>
      </c>
      <c r="B23" s="14">
        <v>42912</v>
      </c>
      <c r="C23" s="13">
        <v>1510</v>
      </c>
      <c r="D23" s="13">
        <f t="shared" si="0"/>
        <v>1498.7139554367729</v>
      </c>
    </row>
    <row r="24" spans="1:4" x14ac:dyDescent="0.35">
      <c r="A24" s="18" t="s">
        <v>85</v>
      </c>
      <c r="B24" s="17">
        <v>45162</v>
      </c>
      <c r="C24" s="16">
        <v>1030</v>
      </c>
      <c r="D24" s="16">
        <f t="shared" si="0"/>
        <v>1583.9436345525457</v>
      </c>
    </row>
    <row r="25" spans="1:4" x14ac:dyDescent="0.35">
      <c r="A25" s="15" t="s">
        <v>84</v>
      </c>
      <c r="B25" s="14">
        <v>45751</v>
      </c>
      <c r="C25" s="13">
        <v>2220</v>
      </c>
      <c r="D25" s="13">
        <f t="shared" si="0"/>
        <v>1606.2548705521858</v>
      </c>
    </row>
    <row r="26" spans="1:4" x14ac:dyDescent="0.35">
      <c r="A26" s="18" t="s">
        <v>83</v>
      </c>
      <c r="B26" s="17">
        <v>45906</v>
      </c>
      <c r="C26" s="16">
        <v>1350</v>
      </c>
      <c r="D26" s="16">
        <f t="shared" si="0"/>
        <v>1612.126248446828</v>
      </c>
    </row>
    <row r="27" spans="1:4" x14ac:dyDescent="0.35">
      <c r="A27" s="15" t="s">
        <v>82</v>
      </c>
      <c r="B27" s="14">
        <v>46845</v>
      </c>
      <c r="C27" s="13">
        <v>1760</v>
      </c>
      <c r="D27" s="13">
        <f t="shared" si="0"/>
        <v>1647.6954345311437</v>
      </c>
    </row>
    <row r="28" spans="1:4" x14ac:dyDescent="0.35">
      <c r="A28" s="18" t="s">
        <v>81</v>
      </c>
      <c r="B28" s="17">
        <v>51265</v>
      </c>
      <c r="C28" s="16">
        <v>1720</v>
      </c>
      <c r="D28" s="16">
        <f t="shared" si="0"/>
        <v>1815.1244041719062</v>
      </c>
    </row>
    <row r="29" spans="1:4" x14ac:dyDescent="0.35">
      <c r="A29" s="15" t="s">
        <v>80</v>
      </c>
      <c r="B29" s="14">
        <v>53134</v>
      </c>
      <c r="C29" s="13">
        <v>1510</v>
      </c>
      <c r="D29" s="13">
        <f t="shared" si="0"/>
        <v>1885.9218576240748</v>
      </c>
    </row>
    <row r="30" spans="1:4" x14ac:dyDescent="0.35">
      <c r="A30" s="18" t="s">
        <v>79</v>
      </c>
      <c r="B30" s="17">
        <v>53642</v>
      </c>
      <c r="C30" s="16">
        <v>1340</v>
      </c>
      <c r="D30" s="16">
        <f t="shared" si="0"/>
        <v>1905.1648251755471</v>
      </c>
    </row>
    <row r="31" spans="1:4" x14ac:dyDescent="0.35">
      <c r="A31" s="15" t="s">
        <v>78</v>
      </c>
      <c r="B31" s="14">
        <v>60266</v>
      </c>
      <c r="C31" s="13">
        <v>2000</v>
      </c>
      <c r="D31" s="13">
        <f t="shared" si="0"/>
        <v>2156.0810004923819</v>
      </c>
    </row>
    <row r="32" spans="1:4" x14ac:dyDescent="0.35">
      <c r="A32" s="18" t="s">
        <v>77</v>
      </c>
      <c r="B32" s="17">
        <v>62939</v>
      </c>
      <c r="C32" s="16">
        <v>2230</v>
      </c>
      <c r="D32" s="16">
        <f t="shared" si="0"/>
        <v>2257.33385928192</v>
      </c>
    </row>
    <row r="33" spans="1:4" x14ac:dyDescent="0.35">
      <c r="A33" s="15" t="s">
        <v>76</v>
      </c>
      <c r="B33" s="14">
        <v>65129</v>
      </c>
      <c r="C33" s="13">
        <v>2560</v>
      </c>
      <c r="D33" s="13">
        <f t="shared" si="0"/>
        <v>2340.2907469546053</v>
      </c>
    </row>
    <row r="34" spans="1:4" x14ac:dyDescent="0.35">
      <c r="A34" s="18" t="s">
        <v>75</v>
      </c>
      <c r="B34" s="17">
        <v>65249</v>
      </c>
      <c r="C34" s="16">
        <v>1730</v>
      </c>
      <c r="D34" s="16">
        <f t="shared" si="0"/>
        <v>2344.8363298407799</v>
      </c>
    </row>
    <row r="35" spans="1:4" x14ac:dyDescent="0.35">
      <c r="A35" s="15" t="s">
        <v>74</v>
      </c>
      <c r="B35" s="14">
        <v>65627</v>
      </c>
      <c r="C35" s="13">
        <v>2470</v>
      </c>
      <c r="D35" s="13">
        <f t="shared" si="0"/>
        <v>2359.1549159322299</v>
      </c>
    </row>
    <row r="36" spans="1:4" x14ac:dyDescent="0.35">
      <c r="A36" s="18" t="s">
        <v>73</v>
      </c>
      <c r="B36" s="17">
        <v>66724</v>
      </c>
      <c r="C36" s="16">
        <v>2560</v>
      </c>
      <c r="D36" s="16">
        <f t="shared" si="0"/>
        <v>2400.709119483342</v>
      </c>
    </row>
    <row r="37" spans="1:4" x14ac:dyDescent="0.35">
      <c r="A37" s="15" t="s">
        <v>72</v>
      </c>
      <c r="B37" s="14">
        <v>67463</v>
      </c>
      <c r="C37" s="13">
        <v>1940</v>
      </c>
      <c r="D37" s="13">
        <f t="shared" si="0"/>
        <v>2428.7023340907003</v>
      </c>
    </row>
    <row r="38" spans="1:4" x14ac:dyDescent="0.35">
      <c r="A38" s="18" t="s">
        <v>71</v>
      </c>
      <c r="B38" s="17">
        <v>68733</v>
      </c>
      <c r="C38" s="16">
        <v>2430</v>
      </c>
      <c r="D38" s="16">
        <f t="shared" si="0"/>
        <v>2476.809752969381</v>
      </c>
    </row>
    <row r="39" spans="1:4" x14ac:dyDescent="0.35">
      <c r="A39" s="15" t="s">
        <v>70</v>
      </c>
      <c r="B39" s="14">
        <v>70584</v>
      </c>
      <c r="C39" s="13">
        <v>2550</v>
      </c>
      <c r="D39" s="13">
        <f t="shared" si="0"/>
        <v>2546.9253689886232</v>
      </c>
    </row>
    <row r="40" spans="1:4" x14ac:dyDescent="0.35">
      <c r="A40" s="18" t="s">
        <v>69</v>
      </c>
      <c r="B40" s="17">
        <v>72451</v>
      </c>
      <c r="C40" s="16">
        <v>2230</v>
      </c>
      <c r="D40" s="16">
        <f t="shared" si="0"/>
        <v>2617.6470627260223</v>
      </c>
    </row>
    <row r="41" spans="1:4" x14ac:dyDescent="0.35">
      <c r="A41" s="15" t="s">
        <v>68</v>
      </c>
      <c r="B41" s="14">
        <v>74139</v>
      </c>
      <c r="C41" s="13">
        <v>2300</v>
      </c>
      <c r="D41" s="13">
        <f t="shared" si="0"/>
        <v>2681.5882619915442</v>
      </c>
    </row>
    <row r="42" spans="1:4" x14ac:dyDescent="0.35">
      <c r="A42" s="18" t="s">
        <v>67</v>
      </c>
      <c r="B42" s="17">
        <v>77340</v>
      </c>
      <c r="C42" s="16">
        <v>2680</v>
      </c>
      <c r="D42" s="16">
        <f t="shared" si="0"/>
        <v>2802.8416854802504</v>
      </c>
    </row>
    <row r="43" spans="1:4" x14ac:dyDescent="0.35">
      <c r="A43" s="15" t="s">
        <v>66</v>
      </c>
      <c r="B43" s="14">
        <v>78043</v>
      </c>
      <c r="C43" s="13">
        <v>2960</v>
      </c>
      <c r="D43" s="13">
        <f t="shared" si="0"/>
        <v>2829.4712252217564</v>
      </c>
    </row>
    <row r="44" spans="1:4" x14ac:dyDescent="0.35">
      <c r="A44" s="18" t="s">
        <v>65</v>
      </c>
      <c r="B44" s="17">
        <v>79960</v>
      </c>
      <c r="C44" s="16">
        <v>3190</v>
      </c>
      <c r="D44" s="16">
        <f t="shared" si="0"/>
        <v>2902.0869118283945</v>
      </c>
    </row>
    <row r="45" spans="1:4" x14ac:dyDescent="0.35">
      <c r="A45" s="15" t="s">
        <v>64</v>
      </c>
      <c r="B45" s="14">
        <v>81251</v>
      </c>
      <c r="C45" s="13">
        <v>3160</v>
      </c>
      <c r="D45" s="13">
        <f t="shared" si="0"/>
        <v>2950.9898077121557</v>
      </c>
    </row>
    <row r="46" spans="1:4" x14ac:dyDescent="0.35">
      <c r="A46" s="18" t="s">
        <v>63</v>
      </c>
      <c r="B46" s="17">
        <v>82119</v>
      </c>
      <c r="C46" s="16">
        <v>2770</v>
      </c>
      <c r="D46" s="16">
        <f t="shared" si="0"/>
        <v>2983.8695239221515</v>
      </c>
    </row>
    <row r="47" spans="1:4" x14ac:dyDescent="0.35">
      <c r="A47" s="15" t="s">
        <v>62</v>
      </c>
      <c r="B47" s="14">
        <v>83250</v>
      </c>
      <c r="C47" s="13">
        <v>2950</v>
      </c>
      <c r="D47" s="13">
        <f t="shared" si="0"/>
        <v>3026.7116426243465</v>
      </c>
    </row>
    <row r="48" spans="1:4" x14ac:dyDescent="0.35">
      <c r="A48" s="18" t="s">
        <v>61</v>
      </c>
      <c r="B48" s="17">
        <v>86283</v>
      </c>
      <c r="C48" s="16">
        <v>2950</v>
      </c>
      <c r="D48" s="16">
        <f t="shared" si="0"/>
        <v>3141.6012500724082</v>
      </c>
    </row>
    <row r="49" spans="1:4" x14ac:dyDescent="0.35">
      <c r="A49" s="15" t="s">
        <v>60</v>
      </c>
      <c r="B49" s="14">
        <v>88384</v>
      </c>
      <c r="C49" s="13">
        <v>3340</v>
      </c>
      <c r="D49" s="13">
        <f t="shared" si="0"/>
        <v>3221.1868304378477</v>
      </c>
    </row>
    <row r="50" spans="1:4" x14ac:dyDescent="0.35">
      <c r="A50" s="18" t="s">
        <v>59</v>
      </c>
      <c r="B50" s="17">
        <v>91631</v>
      </c>
      <c r="C50" s="16">
        <v>2810</v>
      </c>
      <c r="D50" s="16">
        <f t="shared" si="0"/>
        <v>3344.1827273662539</v>
      </c>
    </row>
    <row r="51" spans="1:4" x14ac:dyDescent="0.35">
      <c r="A51" s="15" t="s">
        <v>58</v>
      </c>
      <c r="B51" s="14">
        <v>93180</v>
      </c>
      <c r="C51" s="13">
        <v>3000</v>
      </c>
      <c r="D51" s="13">
        <f t="shared" si="0"/>
        <v>3402.8586264552905</v>
      </c>
    </row>
    <row r="52" spans="1:4" x14ac:dyDescent="0.35">
      <c r="A52" s="18" t="s">
        <v>57</v>
      </c>
      <c r="B52" s="17">
        <v>99274</v>
      </c>
      <c r="C52" s="16">
        <v>3100</v>
      </c>
      <c r="D52" s="16">
        <f t="shared" si="0"/>
        <v>3633.6984773581876</v>
      </c>
    </row>
    <row r="53" spans="1:4" x14ac:dyDescent="0.35">
      <c r="A53" s="15" t="s">
        <v>56</v>
      </c>
      <c r="B53" s="14">
        <v>100434</v>
      </c>
      <c r="C53" s="13">
        <v>2300</v>
      </c>
      <c r="D53" s="13">
        <f t="shared" si="0"/>
        <v>3677.6391119245418</v>
      </c>
    </row>
    <row r="54" spans="1:4" x14ac:dyDescent="0.35">
      <c r="A54" s="18" t="s">
        <v>55</v>
      </c>
      <c r="B54" s="17">
        <v>101212</v>
      </c>
      <c r="C54" s="16">
        <v>3280</v>
      </c>
      <c r="D54" s="16">
        <f t="shared" si="0"/>
        <v>3707.1096409699066</v>
      </c>
    </row>
    <row r="55" spans="1:4" x14ac:dyDescent="0.35">
      <c r="A55" s="15" t="s">
        <v>54</v>
      </c>
      <c r="B55" s="14">
        <v>101897</v>
      </c>
      <c r="C55" s="13">
        <v>3960</v>
      </c>
      <c r="D55" s="13">
        <f t="shared" si="0"/>
        <v>3733.0573432784863</v>
      </c>
    </row>
    <row r="56" spans="1:4" x14ac:dyDescent="0.35">
      <c r="A56" s="18" t="s">
        <v>53</v>
      </c>
      <c r="B56" s="17">
        <v>107120</v>
      </c>
      <c r="C56" s="16">
        <v>3460</v>
      </c>
      <c r="D56" s="16">
        <f t="shared" si="0"/>
        <v>3930.9038383992333</v>
      </c>
    </row>
    <row r="57" spans="1:4" x14ac:dyDescent="0.35">
      <c r="A57" s="15" t="s">
        <v>52</v>
      </c>
      <c r="B57" s="14">
        <v>107523</v>
      </c>
      <c r="C57" s="13">
        <v>4910</v>
      </c>
      <c r="D57" s="13">
        <f t="shared" si="0"/>
        <v>3946.1694209253033</v>
      </c>
    </row>
    <row r="58" spans="1:4" x14ac:dyDescent="0.35">
      <c r="A58" s="18" t="s">
        <v>51</v>
      </c>
      <c r="B58" s="17">
        <v>108861</v>
      </c>
      <c r="C58" s="16">
        <v>3110</v>
      </c>
      <c r="D58" s="16">
        <f t="shared" si="0"/>
        <v>3996.8526701061492</v>
      </c>
    </row>
    <row r="59" spans="1:4" x14ac:dyDescent="0.35">
      <c r="A59" s="15" t="s">
        <v>50</v>
      </c>
      <c r="B59" s="14">
        <v>115749</v>
      </c>
      <c r="C59" s="13">
        <v>4220</v>
      </c>
      <c r="D59" s="13">
        <f t="shared" si="0"/>
        <v>4257.769127772568</v>
      </c>
    </row>
    <row r="60" spans="1:4" x14ac:dyDescent="0.35">
      <c r="A60" s="18" t="s">
        <v>49</v>
      </c>
      <c r="B60" s="17">
        <v>116856</v>
      </c>
      <c r="C60" s="16">
        <v>2960</v>
      </c>
      <c r="D60" s="16">
        <f t="shared" si="0"/>
        <v>4299.7021298975287</v>
      </c>
    </row>
    <row r="61" spans="1:4" x14ac:dyDescent="0.35">
      <c r="A61" s="15" t="s">
        <v>48</v>
      </c>
      <c r="B61" s="14">
        <v>120550</v>
      </c>
      <c r="C61" s="13">
        <v>4680</v>
      </c>
      <c r="D61" s="13">
        <f t="shared" si="0"/>
        <v>4439.6303230769345</v>
      </c>
    </row>
    <row r="62" spans="1:4" x14ac:dyDescent="0.35">
      <c r="A62" s="18" t="s">
        <v>47</v>
      </c>
      <c r="B62" s="17">
        <v>120925</v>
      </c>
      <c r="C62" s="16">
        <v>3600</v>
      </c>
      <c r="D62" s="16">
        <f t="shared" si="0"/>
        <v>4453.8352695962303</v>
      </c>
    </row>
    <row r="63" spans="1:4" x14ac:dyDescent="0.35">
      <c r="A63" s="15" t="s">
        <v>46</v>
      </c>
      <c r="B63" s="14">
        <v>123915</v>
      </c>
      <c r="C63" s="13">
        <v>3990</v>
      </c>
      <c r="D63" s="13">
        <f t="shared" si="0"/>
        <v>4567.0960431767462</v>
      </c>
    </row>
    <row r="64" spans="1:4" x14ac:dyDescent="0.35">
      <c r="A64" s="18" t="s">
        <v>45</v>
      </c>
      <c r="B64" s="17">
        <v>128457</v>
      </c>
      <c r="C64" s="16">
        <v>4320</v>
      </c>
      <c r="D64" s="16">
        <f t="shared" si="0"/>
        <v>4739.1463554184529</v>
      </c>
    </row>
    <row r="65" spans="1:4" x14ac:dyDescent="0.35">
      <c r="A65" s="15" t="s">
        <v>44</v>
      </c>
      <c r="B65" s="14">
        <v>129724</v>
      </c>
      <c r="C65" s="13">
        <v>4830</v>
      </c>
      <c r="D65" s="13">
        <f t="shared" si="0"/>
        <v>4787.1401347249785</v>
      </c>
    </row>
    <row r="66" spans="1:4" x14ac:dyDescent="0.35">
      <c r="A66" s="18" t="s">
        <v>43</v>
      </c>
      <c r="B66" s="17">
        <v>131590</v>
      </c>
      <c r="C66" s="16">
        <v>5130</v>
      </c>
      <c r="D66" s="16">
        <f t="shared" si="0"/>
        <v>4857.8239486049933</v>
      </c>
    </row>
    <row r="67" spans="1:4" x14ac:dyDescent="0.35">
      <c r="A67" s="15" t="s">
        <v>42</v>
      </c>
      <c r="B67" s="14">
        <v>135910</v>
      </c>
      <c r="C67" s="13">
        <v>7090</v>
      </c>
      <c r="D67" s="13">
        <f t="shared" ref="D67:D101" si="1">$F$5+$F$4*B67</f>
        <v>5021.4649325072769</v>
      </c>
    </row>
    <row r="68" spans="1:4" x14ac:dyDescent="0.35">
      <c r="A68" s="18" t="s">
        <v>41</v>
      </c>
      <c r="B68" s="17">
        <v>138119</v>
      </c>
      <c r="C68" s="16">
        <v>5660</v>
      </c>
      <c r="D68" s="16">
        <f t="shared" si="1"/>
        <v>5105.1415374702729</v>
      </c>
    </row>
    <row r="69" spans="1:4" x14ac:dyDescent="0.35">
      <c r="A69" s="15" t="s">
        <v>40</v>
      </c>
      <c r="B69" s="14">
        <v>138605</v>
      </c>
      <c r="C69" s="13">
        <v>5090</v>
      </c>
      <c r="D69" s="13">
        <f t="shared" si="1"/>
        <v>5123.5511481592803</v>
      </c>
    </row>
    <row r="70" spans="1:4" x14ac:dyDescent="0.35">
      <c r="A70" s="18" t="s">
        <v>39</v>
      </c>
      <c r="B70" s="17">
        <v>138807</v>
      </c>
      <c r="C70" s="16">
        <v>6280</v>
      </c>
      <c r="D70" s="16">
        <f t="shared" si="1"/>
        <v>5131.2028793510071</v>
      </c>
    </row>
    <row r="71" spans="1:4" x14ac:dyDescent="0.35">
      <c r="A71" s="15" t="s">
        <v>38</v>
      </c>
      <c r="B71" s="14">
        <v>139842</v>
      </c>
      <c r="C71" s="13">
        <v>3950</v>
      </c>
      <c r="D71" s="13">
        <f t="shared" si="1"/>
        <v>5170.4085317442623</v>
      </c>
    </row>
    <row r="72" spans="1:4" x14ac:dyDescent="0.35">
      <c r="A72" s="18" t="s">
        <v>37</v>
      </c>
      <c r="B72" s="17">
        <v>141202</v>
      </c>
      <c r="C72" s="16">
        <v>4780</v>
      </c>
      <c r="D72" s="16">
        <f t="shared" si="1"/>
        <v>5221.9251377875744</v>
      </c>
    </row>
    <row r="73" spans="1:4" x14ac:dyDescent="0.35">
      <c r="A73" s="15" t="s">
        <v>36</v>
      </c>
      <c r="B73" s="14">
        <v>142276</v>
      </c>
      <c r="C73" s="13">
        <v>5680</v>
      </c>
      <c r="D73" s="13">
        <f t="shared" si="1"/>
        <v>5262.6081046188365</v>
      </c>
    </row>
    <row r="74" spans="1:4" x14ac:dyDescent="0.35">
      <c r="A74" s="18" t="s">
        <v>35</v>
      </c>
      <c r="B74" s="17">
        <v>143155</v>
      </c>
      <c r="C74" s="16">
        <v>3670</v>
      </c>
      <c r="D74" s="16">
        <f t="shared" si="1"/>
        <v>5295.9044992600648</v>
      </c>
    </row>
    <row r="75" spans="1:4" x14ac:dyDescent="0.35">
      <c r="A75" s="15" t="s">
        <v>34</v>
      </c>
      <c r="B75" s="14">
        <v>144974</v>
      </c>
      <c r="C75" s="13">
        <v>5060</v>
      </c>
      <c r="D75" s="13">
        <f t="shared" si="1"/>
        <v>5364.807959842994</v>
      </c>
    </row>
    <row r="76" spans="1:4" x14ac:dyDescent="0.35">
      <c r="A76" s="18" t="s">
        <v>33</v>
      </c>
      <c r="B76" s="17">
        <v>145324</v>
      </c>
      <c r="C76" s="16">
        <v>5440</v>
      </c>
      <c r="D76" s="16">
        <f t="shared" si="1"/>
        <v>5378.06590992767</v>
      </c>
    </row>
    <row r="77" spans="1:4" x14ac:dyDescent="0.35">
      <c r="A77" s="15" t="s">
        <v>32</v>
      </c>
      <c r="B77" s="14">
        <v>146234</v>
      </c>
      <c r="C77" s="13">
        <v>5910</v>
      </c>
      <c r="D77" s="13">
        <f t="shared" si="1"/>
        <v>5412.5365801478265</v>
      </c>
    </row>
    <row r="78" spans="1:4" x14ac:dyDescent="0.35">
      <c r="A78" s="18" t="s">
        <v>31</v>
      </c>
      <c r="B78" s="17">
        <v>147124</v>
      </c>
      <c r="C78" s="16">
        <v>5550</v>
      </c>
      <c r="D78" s="16">
        <f t="shared" si="1"/>
        <v>5446.2496532202877</v>
      </c>
    </row>
    <row r="79" spans="1:4" x14ac:dyDescent="0.35">
      <c r="A79" s="15" t="s">
        <v>30</v>
      </c>
      <c r="B79" s="14">
        <v>147989</v>
      </c>
      <c r="C79" s="13">
        <v>6880</v>
      </c>
      <c r="D79" s="13">
        <f t="shared" si="1"/>
        <v>5479.0157298581298</v>
      </c>
    </row>
    <row r="80" spans="1:4" x14ac:dyDescent="0.35">
      <c r="A80" s="18" t="s">
        <v>29</v>
      </c>
      <c r="B80" s="17">
        <v>153863</v>
      </c>
      <c r="C80" s="16">
        <v>6140</v>
      </c>
      <c r="D80" s="16">
        <f t="shared" si="1"/>
        <v>5701.5220121363736</v>
      </c>
    </row>
    <row r="81" spans="1:4" x14ac:dyDescent="0.35">
      <c r="A81" s="15" t="s">
        <v>28</v>
      </c>
      <c r="B81" s="14">
        <v>154190</v>
      </c>
      <c r="C81" s="13">
        <v>5150</v>
      </c>
      <c r="D81" s="13">
        <f t="shared" si="1"/>
        <v>5713.9087255011991</v>
      </c>
    </row>
    <row r="82" spans="1:4" x14ac:dyDescent="0.35">
      <c r="A82" s="18" t="s">
        <v>27</v>
      </c>
      <c r="B82" s="17">
        <v>154244</v>
      </c>
      <c r="C82" s="16">
        <v>5240</v>
      </c>
      <c r="D82" s="16">
        <f t="shared" si="1"/>
        <v>5715.9542377999778</v>
      </c>
    </row>
    <row r="83" spans="1:4" x14ac:dyDescent="0.35">
      <c r="A83" s="15" t="s">
        <v>26</v>
      </c>
      <c r="B83" s="14">
        <v>154976</v>
      </c>
      <c r="C83" s="13">
        <v>4690</v>
      </c>
      <c r="D83" s="13">
        <f t="shared" si="1"/>
        <v>5743.6822934056427</v>
      </c>
    </row>
    <row r="84" spans="1:4" x14ac:dyDescent="0.35">
      <c r="A84" s="18" t="s">
        <v>25</v>
      </c>
      <c r="B84" s="17">
        <v>156026</v>
      </c>
      <c r="C84" s="16">
        <v>4600</v>
      </c>
      <c r="D84" s="16">
        <f t="shared" si="1"/>
        <v>5783.4561436596696</v>
      </c>
    </row>
    <row r="85" spans="1:4" x14ac:dyDescent="0.35">
      <c r="A85" s="15" t="s">
        <v>24</v>
      </c>
      <c r="B85" s="14">
        <v>156228</v>
      </c>
      <c r="C85" s="13">
        <v>5600</v>
      </c>
      <c r="D85" s="13">
        <f t="shared" si="1"/>
        <v>5791.1078748513974</v>
      </c>
    </row>
    <row r="86" spans="1:4" x14ac:dyDescent="0.35">
      <c r="A86" s="18" t="s">
        <v>23</v>
      </c>
      <c r="B86" s="17">
        <v>159438</v>
      </c>
      <c r="C86" s="16">
        <v>5720</v>
      </c>
      <c r="D86" s="16">
        <f t="shared" si="1"/>
        <v>5912.702217056566</v>
      </c>
    </row>
    <row r="87" spans="1:4" x14ac:dyDescent="0.35">
      <c r="A87" s="15" t="s">
        <v>22</v>
      </c>
      <c r="B87" s="14">
        <v>159717</v>
      </c>
      <c r="C87" s="13">
        <v>6180</v>
      </c>
      <c r="D87" s="13">
        <f t="shared" si="1"/>
        <v>5923.2706972669221</v>
      </c>
    </row>
    <row r="88" spans="1:4" x14ac:dyDescent="0.35">
      <c r="A88" s="18" t="s">
        <v>21</v>
      </c>
      <c r="B88" s="17">
        <v>160723</v>
      </c>
      <c r="C88" s="16">
        <v>6290</v>
      </c>
      <c r="D88" s="16">
        <f t="shared" si="1"/>
        <v>5961.3778337960184</v>
      </c>
    </row>
    <row r="89" spans="1:4" x14ac:dyDescent="0.35">
      <c r="A89" s="15" t="s">
        <v>20</v>
      </c>
      <c r="B89" s="14">
        <v>161248</v>
      </c>
      <c r="C89" s="13">
        <v>6580</v>
      </c>
      <c r="D89" s="13">
        <f t="shared" si="1"/>
        <v>5981.2647589230319</v>
      </c>
    </row>
    <row r="90" spans="1:4" x14ac:dyDescent="0.35">
      <c r="A90" s="18" t="s">
        <v>19</v>
      </c>
      <c r="B90" s="17">
        <v>161827</v>
      </c>
      <c r="C90" s="16">
        <v>5280</v>
      </c>
      <c r="D90" s="16">
        <f t="shared" si="1"/>
        <v>6003.197196348824</v>
      </c>
    </row>
    <row r="91" spans="1:4" x14ac:dyDescent="0.35">
      <c r="A91" s="15" t="s">
        <v>18</v>
      </c>
      <c r="B91" s="14">
        <v>162539</v>
      </c>
      <c r="C91" s="13">
        <v>6070</v>
      </c>
      <c r="D91" s="13">
        <f t="shared" si="1"/>
        <v>6030.1676548067935</v>
      </c>
    </row>
    <row r="92" spans="1:4" x14ac:dyDescent="0.35">
      <c r="A92" s="18" t="s">
        <v>17</v>
      </c>
      <c r="B92" s="17">
        <v>165120</v>
      </c>
      <c r="C92" s="16">
        <v>7740</v>
      </c>
      <c r="D92" s="16">
        <f t="shared" si="1"/>
        <v>6127.9355667169311</v>
      </c>
    </row>
    <row r="93" spans="1:4" x14ac:dyDescent="0.35">
      <c r="A93" s="15" t="s">
        <v>16</v>
      </c>
      <c r="B93" s="14">
        <v>165885</v>
      </c>
      <c r="C93" s="13">
        <v>6470</v>
      </c>
      <c r="D93" s="13">
        <f t="shared" si="1"/>
        <v>6156.9136576162937</v>
      </c>
    </row>
    <row r="94" spans="1:4" x14ac:dyDescent="0.35">
      <c r="A94" s="18" t="s">
        <v>15</v>
      </c>
      <c r="B94" s="17">
        <v>166228</v>
      </c>
      <c r="C94" s="16">
        <v>5800</v>
      </c>
      <c r="D94" s="16">
        <f t="shared" si="1"/>
        <v>6169.9064486992756</v>
      </c>
    </row>
    <row r="95" spans="1:4" x14ac:dyDescent="0.35">
      <c r="A95" s="15" t="s">
        <v>14</v>
      </c>
      <c r="B95" s="14">
        <v>167703</v>
      </c>
      <c r="C95" s="13">
        <v>5460</v>
      </c>
      <c r="D95" s="13">
        <f t="shared" si="1"/>
        <v>6225.7792383418382</v>
      </c>
    </row>
    <row r="96" spans="1:4" x14ac:dyDescent="0.35">
      <c r="A96" s="18" t="s">
        <v>13</v>
      </c>
      <c r="B96" s="17">
        <v>171059</v>
      </c>
      <c r="C96" s="16">
        <v>8870</v>
      </c>
      <c r="D96" s="16">
        <f t="shared" si="1"/>
        <v>6352.9040397251865</v>
      </c>
    </row>
    <row r="97" spans="1:4" x14ac:dyDescent="0.35">
      <c r="A97" s="15" t="s">
        <v>12</v>
      </c>
      <c r="B97" s="14">
        <v>173752</v>
      </c>
      <c r="C97" s="13">
        <v>5740</v>
      </c>
      <c r="D97" s="13">
        <f t="shared" si="1"/>
        <v>6454.9144956624195</v>
      </c>
    </row>
    <row r="98" spans="1:4" x14ac:dyDescent="0.35">
      <c r="A98" s="18" t="s">
        <v>11</v>
      </c>
      <c r="B98" s="17">
        <v>175257</v>
      </c>
      <c r="C98" s="16">
        <v>4830</v>
      </c>
      <c r="D98" s="16">
        <f t="shared" si="1"/>
        <v>6511.9236810265256</v>
      </c>
    </row>
    <row r="99" spans="1:4" x14ac:dyDescent="0.35">
      <c r="A99" s="15" t="s">
        <v>10</v>
      </c>
      <c r="B99" s="14">
        <v>179382</v>
      </c>
      <c r="C99" s="13">
        <v>7080</v>
      </c>
      <c r="D99" s="13">
        <f t="shared" si="1"/>
        <v>6668.1780927387754</v>
      </c>
    </row>
    <row r="100" spans="1:4" x14ac:dyDescent="0.35">
      <c r="A100" s="18" t="s">
        <v>9</v>
      </c>
      <c r="B100" s="17">
        <v>180321</v>
      </c>
      <c r="C100" s="16">
        <v>9390</v>
      </c>
      <c r="D100" s="16">
        <f t="shared" si="1"/>
        <v>6703.7472788230916</v>
      </c>
    </row>
    <row r="101" spans="1:4" x14ac:dyDescent="0.35">
      <c r="A101" s="15" t="s">
        <v>8</v>
      </c>
      <c r="B101" s="14">
        <v>180798</v>
      </c>
      <c r="C101" s="13">
        <v>7030</v>
      </c>
      <c r="D101" s="13">
        <f t="shared" si="1"/>
        <v>6721.8159707956356</v>
      </c>
    </row>
  </sheetData>
  <pageMargins left="0.75" right="0.75" top="1" bottom="1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Housing &amp; Interest Rates</vt:lpstr>
      <vt:lpstr>Digital Marketing</vt:lpstr>
      <vt:lpstr>Fleet Maintenance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Russell Holloway</dc:creator>
  <cp:lastModifiedBy>Russell Holloway</cp:lastModifiedBy>
  <dcterms:created xsi:type="dcterms:W3CDTF">2026-05-14T17:00:13Z</dcterms:created>
  <dcterms:modified xsi:type="dcterms:W3CDTF">2026-05-15T01:16:45Z</dcterms:modified>
</cp:coreProperties>
</file>